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8179E75E-19D1-4923-BB81-249C81A2FA8B}" xr6:coauthVersionLast="47" xr6:coauthVersionMax="47" xr10:uidLastSave="{00000000-0000-0000-0000-000000000000}"/>
  <bookViews>
    <workbookView xWindow="-108" yWindow="-108" windowWidth="22140" windowHeight="13176" xr2:uid="{EB04A98C-FA33-4AEC-B6DA-7E54047C16A3}"/>
  </bookViews>
  <sheets>
    <sheet name="Лист2" sheetId="2" r:id="rId1"/>
    <sheet name="Лист3" sheetId="3" r:id="rId2"/>
  </sheets>
  <calcPr calcId="181029" refMode="R1C1"/>
</workbook>
</file>

<file path=xl/calcChain.xml><?xml version="1.0" encoding="utf-8"?>
<calcChain xmlns="http://schemas.openxmlformats.org/spreadsheetml/2006/main">
  <c r="J14" i="2" l="1"/>
  <c r="H13" i="2"/>
  <c r="F13" i="2"/>
  <c r="J13" i="2" s="1"/>
  <c r="R12" i="2" s="1"/>
  <c r="J11" i="2"/>
  <c r="J10" i="2"/>
  <c r="J8" i="2"/>
  <c r="AG96" i="2"/>
  <c r="AF96" i="2"/>
  <c r="AH96" i="2" s="1"/>
  <c r="AG95" i="2"/>
  <c r="AF95" i="2"/>
  <c r="AG94" i="2"/>
  <c r="AF94" i="2"/>
  <c r="AG93" i="2"/>
  <c r="AF93" i="2"/>
  <c r="AG92" i="2"/>
  <c r="AF92" i="2"/>
  <c r="AG91" i="2"/>
  <c r="AF91" i="2"/>
  <c r="AG90" i="2"/>
  <c r="AF90" i="2"/>
  <c r="AG89" i="2"/>
  <c r="AF89" i="2"/>
  <c r="AG88" i="2"/>
  <c r="AF88" i="2"/>
  <c r="AG87" i="2"/>
  <c r="AF87" i="2"/>
  <c r="AG86" i="2"/>
  <c r="AF86" i="2"/>
  <c r="AG85" i="2"/>
  <c r="AF85" i="2"/>
  <c r="AG84" i="2"/>
  <c r="AF84" i="2"/>
  <c r="AG83" i="2"/>
  <c r="AF83" i="2"/>
  <c r="AG82" i="2"/>
  <c r="AF82" i="2"/>
  <c r="AG81" i="2"/>
  <c r="AF81" i="2"/>
  <c r="AG80" i="2"/>
  <c r="AF80" i="2"/>
  <c r="AH80" i="2" s="1"/>
  <c r="AG79" i="2"/>
  <c r="AF79" i="2"/>
  <c r="AG78" i="2"/>
  <c r="AF78" i="2"/>
  <c r="AH78" i="2" s="1"/>
  <c r="AG77" i="2"/>
  <c r="AF77" i="2"/>
  <c r="AG76" i="2"/>
  <c r="AF76" i="2"/>
  <c r="AG75" i="2"/>
  <c r="AF75" i="2"/>
  <c r="AG74" i="2"/>
  <c r="AF74" i="2"/>
  <c r="AG73" i="2"/>
  <c r="AF73" i="2"/>
  <c r="AG72" i="2"/>
  <c r="AF72" i="2"/>
  <c r="AH72" i="2" s="1"/>
  <c r="AG71" i="2"/>
  <c r="AF71" i="2"/>
  <c r="AG70" i="2"/>
  <c r="AF70" i="2"/>
  <c r="AH70" i="2" s="1"/>
  <c r="AG69" i="2"/>
  <c r="AF69" i="2"/>
  <c r="AG68" i="2"/>
  <c r="AF68" i="2"/>
  <c r="AG67" i="2"/>
  <c r="AF67" i="2"/>
  <c r="AG66" i="2"/>
  <c r="AF66" i="2"/>
  <c r="AG65" i="2"/>
  <c r="AF65" i="2"/>
  <c r="AG64" i="2"/>
  <c r="AF64" i="2"/>
  <c r="AH64" i="2" s="1"/>
  <c r="AG63" i="2"/>
  <c r="AF63" i="2"/>
  <c r="AG62" i="2"/>
  <c r="AF62" i="2"/>
  <c r="AH62" i="2" s="1"/>
  <c r="AG61" i="2"/>
  <c r="AF61" i="2"/>
  <c r="AG60" i="2"/>
  <c r="AF60" i="2"/>
  <c r="AG59" i="2"/>
  <c r="AF59" i="2"/>
  <c r="AG58" i="2"/>
  <c r="AF58" i="2"/>
  <c r="AG57" i="2"/>
  <c r="AF57" i="2"/>
  <c r="AG46" i="2"/>
  <c r="AF46" i="2"/>
  <c r="AH46" i="2" s="1"/>
  <c r="AG45" i="2"/>
  <c r="AF45" i="2"/>
  <c r="AG44" i="2"/>
  <c r="AF44" i="2"/>
  <c r="AH44" i="2" s="1"/>
  <c r="AG43" i="2"/>
  <c r="AF43" i="2"/>
  <c r="AG42" i="2"/>
  <c r="AF42" i="2"/>
  <c r="AH42" i="2" s="1"/>
  <c r="AG41" i="2"/>
  <c r="AF41" i="2"/>
  <c r="AG40" i="2"/>
  <c r="AF40" i="2"/>
  <c r="AH40" i="2" s="1"/>
  <c r="AG39" i="2"/>
  <c r="AF39" i="2"/>
  <c r="AG38" i="2"/>
  <c r="AF38" i="2"/>
  <c r="AH38" i="2" s="1"/>
  <c r="AG37" i="2"/>
  <c r="AF37" i="2"/>
  <c r="AG36" i="2"/>
  <c r="AF36" i="2"/>
  <c r="AG35" i="2"/>
  <c r="AF35" i="2"/>
  <c r="AG34" i="2"/>
  <c r="AF34" i="2"/>
  <c r="AH34" i="2" s="1"/>
  <c r="AG33" i="2"/>
  <c r="AF33" i="2"/>
  <c r="AG32" i="2"/>
  <c r="AF32" i="2"/>
  <c r="AG31" i="2"/>
  <c r="AF31" i="2"/>
  <c r="AG30" i="2"/>
  <c r="AF30" i="2"/>
  <c r="AH30" i="2" s="1"/>
  <c r="AG29" i="2"/>
  <c r="AF29" i="2"/>
  <c r="AG28" i="2"/>
  <c r="AF28" i="2"/>
  <c r="AG27" i="2"/>
  <c r="AF27" i="2"/>
  <c r="AG26" i="2"/>
  <c r="AF26" i="2"/>
  <c r="AH26" i="2" s="1"/>
  <c r="AG25" i="2"/>
  <c r="AF25" i="2"/>
  <c r="AH36" i="2" l="1"/>
  <c r="AH33" i="2"/>
  <c r="AH37" i="2"/>
  <c r="AH41" i="2"/>
  <c r="AH65" i="2"/>
  <c r="AH27" i="2"/>
  <c r="AH69" i="2"/>
  <c r="AH71" i="2"/>
  <c r="AH73" i="2"/>
  <c r="AH77" i="2"/>
  <c r="AH79" i="2"/>
  <c r="AH81" i="2"/>
  <c r="AH85" i="2"/>
  <c r="AH87" i="2"/>
  <c r="AH89" i="2"/>
  <c r="AH91" i="2"/>
  <c r="AH93" i="2"/>
  <c r="AH95" i="2"/>
  <c r="AH25" i="2"/>
  <c r="AH31" i="2"/>
  <c r="AH43" i="2"/>
  <c r="AH45" i="2"/>
  <c r="AH57" i="2"/>
  <c r="AH61" i="2"/>
  <c r="AH63" i="2"/>
  <c r="AH82" i="2"/>
  <c r="AH86" i="2"/>
  <c r="AH92" i="2"/>
  <c r="AH94" i="2"/>
  <c r="AH29" i="2"/>
  <c r="AH59" i="2"/>
  <c r="AH66" i="2"/>
  <c r="AH68" i="2"/>
  <c r="AH75" i="2"/>
  <c r="AH84" i="2"/>
  <c r="AH28" i="2"/>
  <c r="AH35" i="2"/>
  <c r="AH88" i="2"/>
  <c r="AH32" i="2"/>
  <c r="AH39" i="2"/>
  <c r="AH58" i="2"/>
  <c r="AH60" i="2"/>
  <c r="AH67" i="2"/>
  <c r="AH74" i="2"/>
  <c r="AH76" i="2"/>
  <c r="AH83" i="2"/>
  <c r="AH90" i="2"/>
</calcChain>
</file>

<file path=xl/sharedStrings.xml><?xml version="1.0" encoding="utf-8"?>
<sst xmlns="http://schemas.openxmlformats.org/spreadsheetml/2006/main" count="239" uniqueCount="114">
  <si>
    <t>Утверждаю</t>
  </si>
  <si>
    <t>Коды</t>
  </si>
  <si>
    <t>"</t>
  </si>
  <si>
    <t>наименование учреждения</t>
  </si>
  <si>
    <t>Форма по ОКУД</t>
  </si>
  <si>
    <t>0504202</t>
  </si>
  <si>
    <t>По группам</t>
  </si>
  <si>
    <t>МЕНЮ-ТРЕБОВАНИЕ №</t>
  </si>
  <si>
    <t>Раздел</t>
  </si>
  <si>
    <t>Источник  финансирования</t>
  </si>
  <si>
    <t>НА ВЫДАЧУ ПРОДУКТОВ ПИТАНИЯ</t>
  </si>
  <si>
    <t>Шифр учреждения</t>
  </si>
  <si>
    <t>кол-во человек</t>
  </si>
  <si>
    <t>на</t>
  </si>
  <si>
    <t>плановая стоимость д-дня</t>
  </si>
  <si>
    <t>Материально-ответственное лицо</t>
  </si>
  <si>
    <t>Плановая сумма</t>
  </si>
  <si>
    <t>Сумма</t>
  </si>
  <si>
    <t>Сумма (план)</t>
  </si>
  <si>
    <t>Сумма (факт)</t>
  </si>
  <si>
    <t>Наименование продуктов</t>
  </si>
  <si>
    <t>Ед.изм.</t>
  </si>
  <si>
    <t>Количество продуктов питания, подлежащих закладке</t>
  </si>
  <si>
    <t>Количество порций</t>
  </si>
  <si>
    <t>Выход - вес порций</t>
  </si>
  <si>
    <t>фактическая стоимость д-дня</t>
  </si>
  <si>
    <t>ИНН</t>
  </si>
  <si>
    <t>МАДОУ №22</t>
  </si>
  <si>
    <t>Безрукова Д.Г.</t>
  </si>
  <si>
    <t>ОКПО</t>
  </si>
  <si>
    <t>Дата</t>
  </si>
  <si>
    <t>д/с</t>
  </si>
  <si>
    <t>сад сотрудники</t>
  </si>
  <si>
    <t>Всего</t>
  </si>
  <si>
    <t>каша манная молочная с маслом сливочным</t>
  </si>
  <si>
    <t>Бутерброд с джемом</t>
  </si>
  <si>
    <t>ЗАВТРАК</t>
  </si>
  <si>
    <t>Кофейный напиток с молоком</t>
  </si>
  <si>
    <t>вода питьевая</t>
  </si>
  <si>
    <t>Напиток из шиповника</t>
  </si>
  <si>
    <t>Суп овощной на куринном бульоне</t>
  </si>
  <si>
    <t>Биточки (котлеты) рыбные из минтая</t>
  </si>
  <si>
    <t>картофельное пюре</t>
  </si>
  <si>
    <t>Бульон куриный</t>
  </si>
  <si>
    <t>компот из сухофруктов</t>
  </si>
  <si>
    <t>Хлеб пшеничный</t>
  </si>
  <si>
    <t>ОБЕД</t>
  </si>
  <si>
    <t>Хлеб ржаной</t>
  </si>
  <si>
    <t>запеканка морковная с творогом</t>
  </si>
  <si>
    <t>чай с лимоном</t>
  </si>
  <si>
    <t>ПОЛДНИК</t>
  </si>
  <si>
    <t>соус молочный сладкий</t>
  </si>
  <si>
    <t>Шифр продукта</t>
  </si>
  <si>
    <t>Итого</t>
  </si>
  <si>
    <t>аскорбиновая кислота</t>
  </si>
  <si>
    <t>г</t>
  </si>
  <si>
    <t/>
  </si>
  <si>
    <t>Батон с каротином 0,3</t>
  </si>
  <si>
    <t>кг</t>
  </si>
  <si>
    <t>бульон куринный</t>
  </si>
  <si>
    <t>Вода</t>
  </si>
  <si>
    <t>л</t>
  </si>
  <si>
    <t>Вода 1,5 л</t>
  </si>
  <si>
    <t>бутылка</t>
  </si>
  <si>
    <t>Горошек зеленый консервированный</t>
  </si>
  <si>
    <t>Джем</t>
  </si>
  <si>
    <t>зелень суш</t>
  </si>
  <si>
    <t>шт</t>
  </si>
  <si>
    <t>Капуста белокочанная</t>
  </si>
  <si>
    <t>615079</t>
  </si>
  <si>
    <t>Картофель</t>
  </si>
  <si>
    <t>615078</t>
  </si>
  <si>
    <t>Кофейный напиток</t>
  </si>
  <si>
    <t>Крупа манная</t>
  </si>
  <si>
    <t>613030</t>
  </si>
  <si>
    <t>Лимон</t>
  </si>
  <si>
    <t>Лук репчатый</t>
  </si>
  <si>
    <t>615082</t>
  </si>
  <si>
    <t>Масло подсолнечное</t>
  </si>
  <si>
    <t>Масло сливочное</t>
  </si>
  <si>
    <t>Минтай</t>
  </si>
  <si>
    <t>611008</t>
  </si>
  <si>
    <t>Молоко пастеризованное 3,2% жирности</t>
  </si>
  <si>
    <t>612036</t>
  </si>
  <si>
    <t>Морковь</t>
  </si>
  <si>
    <t>615084</t>
  </si>
  <si>
    <t>Пшеничная мука, высшего сорта</t>
  </si>
  <si>
    <t>613001</t>
  </si>
  <si>
    <t>Сахарный песок</t>
  </si>
  <si>
    <t>смесь из сухофруктов</t>
  </si>
  <si>
    <t>Сметана 15,0% жирности</t>
  </si>
  <si>
    <t>612060</t>
  </si>
  <si>
    <t>Соль йодированная пищевая</t>
  </si>
  <si>
    <t>Творог полужирный 9,0% жирности</t>
  </si>
  <si>
    <t>612067</t>
  </si>
  <si>
    <t>Хлеб  Дарницкий новый  0,5</t>
  </si>
  <si>
    <t>хлеб крестьянский 1 сорт с добавлением Валитек-8</t>
  </si>
  <si>
    <t>Цыплята</t>
  </si>
  <si>
    <t>610009</t>
  </si>
  <si>
    <t>Чай</t>
  </si>
  <si>
    <t>616022</t>
  </si>
  <si>
    <t>Шиповник сухой</t>
  </si>
  <si>
    <t>Яйцо 1С</t>
  </si>
  <si>
    <t>шт (яйца)</t>
  </si>
  <si>
    <t>612084</t>
  </si>
  <si>
    <t>Бухгалтер</t>
  </si>
  <si>
    <t>Врач (диетсестра)</t>
  </si>
  <si>
    <t>Ответственный исполнитель</t>
  </si>
  <si>
    <t>Повар</t>
  </si>
  <si>
    <t>Кладовщик</t>
  </si>
  <si>
    <t>Денисюк Ю.А.</t>
  </si>
  <si>
    <t>(подпись)</t>
  </si>
  <si>
    <t>(расшифровка подписи)</t>
  </si>
  <si>
    <t>Матушкина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</si>
</sst>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207">
    <xf numFmtId="0" fontId="0" fillId="0" borderId="0" xfId="0"/>
    <xf numFmtId="0" fontId="1" fillId="0" borderId="0" xfId="1" applyNumberFormat="1" applyFont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2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vertical="center"/>
    </xf>
    <xf numFmtId="0" fontId="1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6" xfId="1" applyNumberFormat="1" applyFont="1" applyBorder="1" applyAlignment="1">
      <alignment horizontal="center" vertical="center" wrapText="1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right" wrapText="1"/>
    </xf>
    <xf numFmtId="0" fontId="1" fillId="0" borderId="10" xfId="1" applyNumberFormat="1" applyFont="1" applyBorder="1" applyAlignment="1">
      <alignment horizontal="left" wrapText="1"/>
    </xf>
    <xf numFmtId="0" fontId="2" fillId="0" borderId="0" xfId="1" applyNumberFormat="1" applyFont="1" applyBorder="1" applyAlignment="1">
      <alignment horizontal="left" vertical="center"/>
    </xf>
    <xf numFmtId="0" fontId="1" fillId="0" borderId="16" xfId="1" applyNumberFormat="1" applyFont="1" applyBorder="1" applyAlignment="1">
      <alignment horizontal="center" vertical="center" wrapText="1"/>
    </xf>
    <xf numFmtId="0" fontId="1" fillId="0" borderId="17" xfId="1" applyNumberFormat="1" applyFont="1" applyBorder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2" fillId="0" borderId="18" xfId="1" applyNumberFormat="1" applyFont="1" applyBorder="1" applyAlignment="1">
      <alignment horizontal="center" vertical="center" textRotation="90" wrapText="1"/>
    </xf>
    <xf numFmtId="0" fontId="2" fillId="0" borderId="19" xfId="1" applyNumberFormat="1" applyFont="1" applyBorder="1" applyAlignment="1">
      <alignment horizontal="center" vertical="center" textRotation="90" wrapText="1"/>
    </xf>
    <xf numFmtId="0" fontId="2" fillId="0" borderId="16" xfId="1" applyNumberFormat="1" applyFont="1" applyBorder="1" applyAlignment="1">
      <alignment horizontal="center" vertical="center" textRotation="90" wrapText="1"/>
    </xf>
    <xf numFmtId="0" fontId="2" fillId="0" borderId="17" xfId="1" applyNumberFormat="1" applyFont="1" applyBorder="1" applyAlignment="1">
      <alignment horizontal="center" vertical="center" textRotation="90" wrapText="1"/>
    </xf>
    <xf numFmtId="0" fontId="2" fillId="0" borderId="16" xfId="1" applyNumberFormat="1" applyFont="1" applyBorder="1" applyAlignment="1">
      <alignment horizontal="center" vertical="center" wrapText="1"/>
    </xf>
    <xf numFmtId="0" fontId="2" fillId="0" borderId="17" xfId="1" applyNumberFormat="1" applyFont="1" applyBorder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left" vertical="center"/>
    </xf>
    <xf numFmtId="0" fontId="2" fillId="0" borderId="0" xfId="1" applyNumberFormat="1" applyFont="1" applyAlignment="1">
      <alignment horizontal="right" vertical="center"/>
    </xf>
    <xf numFmtId="0" fontId="1" fillId="0" borderId="2" xfId="1" applyNumberFormat="1" applyFont="1" applyBorder="1" applyAlignment="1">
      <alignment horizontal="left"/>
    </xf>
    <xf numFmtId="0" fontId="1" fillId="0" borderId="10" xfId="1" applyNumberFormat="1" applyFont="1" applyBorder="1" applyAlignment="1">
      <alignment horizontal="left"/>
    </xf>
    <xf numFmtId="0" fontId="1" fillId="0" borderId="1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left" vertical="center"/>
    </xf>
    <xf numFmtId="0" fontId="1" fillId="0" borderId="22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0" fontId="5" fillId="0" borderId="0" xfId="1" applyNumberFormat="1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left"/>
    </xf>
    <xf numFmtId="0" fontId="1" fillId="0" borderId="9" xfId="1" applyNumberFormat="1" applyFont="1" applyBorder="1" applyAlignment="1">
      <alignment horizontal="center" vertical="center" wrapText="1"/>
    </xf>
    <xf numFmtId="0" fontId="1" fillId="0" borderId="24" xfId="1" applyNumberFormat="1" applyFont="1" applyBorder="1" applyAlignment="1">
      <alignment horizontal="center" vertical="center" wrapText="1"/>
    </xf>
    <xf numFmtId="0" fontId="1" fillId="0" borderId="25" xfId="1" applyNumberFormat="1" applyFont="1" applyBorder="1" applyAlignment="1">
      <alignment horizontal="center" vertical="center" wrapText="1"/>
    </xf>
    <xf numFmtId="0" fontId="1" fillId="0" borderId="27" xfId="1" applyNumberFormat="1" applyFont="1" applyBorder="1" applyAlignment="1">
      <alignment horizontal="center" vertical="center" wrapText="1"/>
    </xf>
    <xf numFmtId="0" fontId="1" fillId="0" borderId="18" xfId="1" applyNumberFormat="1" applyFont="1" applyBorder="1" applyAlignment="1">
      <alignment horizontal="center" vertical="center" wrapText="1"/>
    </xf>
    <xf numFmtId="0" fontId="1" fillId="0" borderId="19" xfId="1" applyNumberFormat="1" applyFont="1" applyBorder="1" applyAlignment="1">
      <alignment horizontal="center" vertical="center" wrapText="1"/>
    </xf>
    <xf numFmtId="0" fontId="1" fillId="0" borderId="25" xfId="1" applyNumberFormat="1" applyFont="1" applyBorder="1" applyAlignment="1">
      <alignment horizontal="center" vertical="center" wrapText="1"/>
    </xf>
    <xf numFmtId="0" fontId="1" fillId="0" borderId="25" xfId="1" applyNumberFormat="1" applyFont="1" applyBorder="1" applyAlignment="1">
      <alignment vertical="center" wrapText="1"/>
    </xf>
    <xf numFmtId="49" fontId="4" fillId="0" borderId="16" xfId="1" applyNumberFormat="1" applyFont="1" applyBorder="1" applyAlignment="1">
      <alignment horizontal="center" vertical="center"/>
    </xf>
    <xf numFmtId="0" fontId="1" fillId="0" borderId="16" xfId="1" applyNumberFormat="1" applyFont="1" applyBorder="1" applyAlignment="1">
      <alignment horizontal="center" vertical="center"/>
    </xf>
    <xf numFmtId="0" fontId="4" fillId="0" borderId="16" xfId="1" applyNumberFormat="1" applyFont="1" applyBorder="1" applyAlignment="1">
      <alignment horizontal="center" vertical="center" wrapText="1"/>
    </xf>
    <xf numFmtId="0" fontId="4" fillId="0" borderId="16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 textRotation="90" wrapText="1"/>
    </xf>
    <xf numFmtId="0" fontId="1" fillId="0" borderId="28" xfId="1" applyNumberFormat="1" applyFont="1" applyBorder="1" applyAlignment="1">
      <alignment horizontal="center" vertical="center" wrapText="1"/>
    </xf>
    <xf numFmtId="20" fontId="5" fillId="0" borderId="16" xfId="1" applyNumberFormat="1" applyFont="1" applyBorder="1" applyAlignment="1">
      <alignment horizontal="center" vertical="center" wrapText="1"/>
    </xf>
    <xf numFmtId="0" fontId="5" fillId="0" borderId="16" xfId="1" applyNumberFormat="1" applyFont="1" applyBorder="1" applyAlignment="1">
      <alignment horizontal="center" vertical="center" wrapText="1"/>
    </xf>
    <xf numFmtId="0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textRotation="90" wrapText="1"/>
    </xf>
    <xf numFmtId="0" fontId="5" fillId="0" borderId="20" xfId="1" applyNumberFormat="1" applyFont="1" applyBorder="1" applyAlignment="1">
      <alignment horizontal="center" vertical="center"/>
    </xf>
    <xf numFmtId="0" fontId="5" fillId="0" borderId="27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2" fillId="0" borderId="29" xfId="1" applyNumberFormat="1" applyFont="1" applyBorder="1" applyAlignment="1">
      <alignment horizontal="center" vertical="center" wrapText="1"/>
    </xf>
    <xf numFmtId="0" fontId="5" fillId="0" borderId="9" xfId="1" applyNumberFormat="1" applyFont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 textRotation="90" wrapText="1"/>
    </xf>
    <xf numFmtId="0" fontId="5" fillId="0" borderId="27" xfId="1" applyNumberFormat="1" applyFont="1" applyBorder="1" applyAlignment="1">
      <alignment horizontal="center" vertical="center" wrapText="1"/>
    </xf>
    <xf numFmtId="0" fontId="5" fillId="0" borderId="18" xfId="1" applyNumberFormat="1" applyFont="1" applyBorder="1" applyAlignment="1">
      <alignment horizontal="center" vertical="center" wrapText="1"/>
    </xf>
    <xf numFmtId="0" fontId="5" fillId="0" borderId="19" xfId="1" applyNumberFormat="1" applyFont="1" applyBorder="1" applyAlignment="1">
      <alignment horizontal="center" vertical="center" wrapText="1"/>
    </xf>
    <xf numFmtId="0" fontId="2" fillId="0" borderId="25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0" fontId="5" fillId="0" borderId="30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2" fillId="0" borderId="27" xfId="1" applyNumberFormat="1" applyFont="1" applyBorder="1" applyAlignment="1">
      <alignment horizontal="center" vertical="center"/>
    </xf>
    <xf numFmtId="0" fontId="2" fillId="0" borderId="18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vertical="center"/>
    </xf>
    <xf numFmtId="0" fontId="1" fillId="0" borderId="19" xfId="1" applyNumberFormat="1" applyFont="1" applyBorder="1" applyAlignment="1">
      <alignment vertical="center"/>
    </xf>
    <xf numFmtId="0" fontId="2" fillId="0" borderId="26" xfId="1" applyNumberFormat="1" applyFont="1" applyBorder="1" applyAlignment="1">
      <alignment horizontal="center" vertical="center"/>
    </xf>
    <xf numFmtId="0" fontId="2" fillId="0" borderId="20" xfId="1" applyNumberFormat="1" applyFont="1" applyBorder="1" applyAlignment="1">
      <alignment horizontal="center" vertical="center"/>
    </xf>
    <xf numFmtId="0" fontId="1" fillId="0" borderId="20" xfId="1" applyNumberFormat="1" applyFont="1" applyBorder="1" applyAlignment="1">
      <alignment vertical="center"/>
    </xf>
    <xf numFmtId="0" fontId="1" fillId="0" borderId="21" xfId="1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7" xfId="1" applyFont="1" applyBorder="1" applyAlignment="1">
      <alignment horizontal="left" vertical="center" wrapText="1"/>
    </xf>
    <xf numFmtId="0" fontId="1" fillId="0" borderId="18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left" vertical="center" wrapText="1"/>
    </xf>
    <xf numFmtId="0" fontId="1" fillId="0" borderId="16" xfId="1" applyFont="1" applyBorder="1" applyAlignment="1">
      <alignment horizontal="left" vertical="center" wrapText="1"/>
    </xf>
    <xf numFmtId="0" fontId="1" fillId="0" borderId="16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25" xfId="1" applyNumberFormat="1" applyFont="1" applyBorder="1" applyAlignment="1">
      <alignment horizontal="left" vertical="center" wrapText="1"/>
    </xf>
    <xf numFmtId="0" fontId="1" fillId="0" borderId="16" xfId="1" applyNumberFormat="1" applyFont="1" applyBorder="1" applyAlignment="1">
      <alignment horizontal="left" vertical="center" wrapText="1"/>
    </xf>
    <xf numFmtId="0" fontId="1" fillId="0" borderId="25" xfId="1" applyNumberFormat="1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30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8" xfId="1" applyNumberFormat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30" xfId="1" applyNumberFormat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4" xfId="1" quotePrefix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4" fillId="0" borderId="1" xfId="1" quotePrefix="1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1" xfId="1" applyNumberFormat="1" applyFont="1" applyBorder="1" applyAlignment="1">
      <alignment horizontal="center" vertical="center" wrapText="1"/>
    </xf>
    <xf numFmtId="0" fontId="1" fillId="0" borderId="11" xfId="1" applyNumberFormat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 textRotation="90" wrapText="1"/>
    </xf>
    <xf numFmtId="0" fontId="2" fillId="0" borderId="11" xfId="1" applyNumberFormat="1" applyFont="1" applyBorder="1" applyAlignment="1">
      <alignment horizontal="center" vertical="center" textRotation="90" wrapText="1"/>
    </xf>
    <xf numFmtId="0" fontId="5" fillId="0" borderId="31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1" fillId="0" borderId="23" xfId="1" applyNumberFormat="1" applyFont="1" applyBorder="1" applyAlignment="1">
      <alignment horizontal="center" vertical="center" wrapText="1"/>
    </xf>
    <xf numFmtId="0" fontId="4" fillId="0" borderId="24" xfId="1" applyNumberFormat="1" applyFont="1" applyBorder="1" applyAlignment="1">
      <alignment horizontal="center" vertical="center" wrapText="1"/>
    </xf>
    <xf numFmtId="0" fontId="2" fillId="0" borderId="25" xfId="1" applyNumberFormat="1" applyFont="1" applyBorder="1" applyAlignment="1">
      <alignment vertical="center" wrapText="1"/>
    </xf>
    <xf numFmtId="0" fontId="2" fillId="0" borderId="26" xfId="1" applyNumberFormat="1" applyFont="1" applyBorder="1" applyAlignment="1">
      <alignment vertical="center" wrapText="1"/>
    </xf>
    <xf numFmtId="0" fontId="2" fillId="0" borderId="20" xfId="1" applyNumberFormat="1" applyFont="1" applyBorder="1" applyAlignment="1">
      <alignment horizontal="center" vertical="center" wrapText="1"/>
    </xf>
    <xf numFmtId="0" fontId="2" fillId="0" borderId="27" xfId="1" applyNumberFormat="1" applyFont="1" applyBorder="1" applyAlignment="1">
      <alignment vertical="center" wrapText="1"/>
    </xf>
    <xf numFmtId="0" fontId="2" fillId="0" borderId="18" xfId="1" applyNumberFormat="1" applyFont="1" applyBorder="1" applyAlignment="1">
      <alignment horizontal="center" vertical="center" wrapText="1"/>
    </xf>
    <xf numFmtId="0" fontId="2" fillId="0" borderId="21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0" xfId="1" applyNumberFormat="1" applyFont="1" applyBorder="1" applyAlignment="1">
      <alignment horizontal="center" vertical="center" wrapText="1"/>
    </xf>
    <xf numFmtId="0" fontId="5" fillId="0" borderId="25" xfId="1" applyNumberFormat="1" applyFont="1" applyBorder="1" applyAlignment="1">
      <alignment horizontal="center" vertical="center"/>
    </xf>
    <xf numFmtId="0" fontId="5" fillId="0" borderId="16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2" fillId="0" borderId="27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25" xfId="1" applyNumberFormat="1" applyFont="1" applyBorder="1" applyAlignment="1">
      <alignment horizontal="center" vertical="center"/>
    </xf>
    <xf numFmtId="0" fontId="1" fillId="0" borderId="16" xfId="1" applyNumberFormat="1" applyFont="1" applyBorder="1" applyAlignment="1">
      <alignment vertical="center"/>
    </xf>
    <xf numFmtId="0" fontId="1" fillId="0" borderId="17" xfId="1" applyNumberFormat="1" applyFont="1" applyBorder="1" applyAlignment="1">
      <alignment vertical="center"/>
    </xf>
    <xf numFmtId="0" fontId="7" fillId="0" borderId="25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4" fillId="0" borderId="16" xfId="1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5" fillId="0" borderId="16" xfId="1" applyNumberFormat="1" applyFont="1" applyBorder="1" applyAlignment="1">
      <alignment horizontal="right" vertical="center" wrapText="1"/>
    </xf>
    <xf numFmtId="0" fontId="4" fillId="0" borderId="16" xfId="1" applyNumberFormat="1" applyFont="1" applyBorder="1" applyAlignment="1">
      <alignment horizontal="right" vertical="center" wrapText="1"/>
    </xf>
    <xf numFmtId="0" fontId="5" fillId="0" borderId="16" xfId="1" applyFont="1" applyBorder="1" applyAlignment="1">
      <alignment horizontal="right" vertical="center" wrapText="1"/>
    </xf>
    <xf numFmtId="0" fontId="4" fillId="0" borderId="18" xfId="1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4" fillId="0" borderId="27" xfId="1" applyNumberFormat="1" applyFont="1" applyBorder="1" applyAlignment="1">
      <alignment horizontal="right" vertical="center" wrapText="1"/>
    </xf>
    <xf numFmtId="0" fontId="4" fillId="0" borderId="25" xfId="1" applyNumberFormat="1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4" fillId="0" borderId="18" xfId="1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4" fillId="0" borderId="19" xfId="1" applyNumberFormat="1" applyFont="1" applyBorder="1" applyAlignment="1">
      <alignment horizontal="right" vertical="center" wrapText="1"/>
    </xf>
    <xf numFmtId="0" fontId="4" fillId="0" borderId="17" xfId="1" applyNumberFormat="1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3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49" fontId="4" fillId="0" borderId="16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D9380D22-5054-421F-B34A-4A430EEEA2A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C5BFA-F741-4ED3-8B96-0C2E0BDEAE51}">
  <dimension ref="A1:BB108"/>
  <sheetViews>
    <sheetView tabSelected="1" topLeftCell="A61" workbookViewId="0">
      <selection activeCell="Z89" sqref="Z89"/>
    </sheetView>
  </sheetViews>
  <sheetFormatPr defaultColWidth="5.6640625" defaultRowHeight="12.75" customHeight="1" x14ac:dyDescent="0.3"/>
  <cols>
    <col min="1" max="1" width="5.6640625" style="11" customWidth="1"/>
    <col min="2" max="2" width="0.109375" style="11" customWidth="1"/>
    <col min="3" max="3" width="3.109375" style="11" customWidth="1"/>
    <col min="4" max="4" width="4.5546875" style="11" customWidth="1"/>
    <col min="5" max="5" width="3.5546875" style="11" customWidth="1"/>
    <col min="6" max="6" width="3.88671875" style="11" customWidth="1"/>
    <col min="7" max="7" width="4.6640625" style="11" customWidth="1"/>
    <col min="8" max="8" width="2.5546875" style="11" customWidth="1"/>
    <col min="9" max="9" width="4.44140625" style="11" customWidth="1"/>
    <col min="10" max="10" width="5" style="11" customWidth="1"/>
    <col min="11" max="12" width="4.21875" style="11" bestFit="1" customWidth="1"/>
    <col min="13" max="13" width="4.109375" style="11" customWidth="1"/>
    <col min="14" max="14" width="4.33203125" style="11" customWidth="1"/>
    <col min="15" max="15" width="4.88671875" style="11" customWidth="1"/>
    <col min="16" max="16" width="4.77734375" style="11" customWidth="1"/>
    <col min="17" max="17" width="4.88671875" style="11" customWidth="1"/>
    <col min="18" max="18" width="4.6640625" style="11" customWidth="1"/>
    <col min="19" max="19" width="4.88671875" style="11" customWidth="1"/>
    <col min="20" max="20" width="4.77734375" style="11" customWidth="1"/>
    <col min="21" max="21" width="4.5546875" style="11" customWidth="1"/>
    <col min="22" max="22" width="4.6640625" style="11" customWidth="1"/>
    <col min="23" max="23" width="3.77734375" style="11" customWidth="1"/>
    <col min="24" max="24" width="4.21875" style="11" customWidth="1"/>
    <col min="25" max="25" width="3.33203125" style="11" customWidth="1"/>
    <col min="26" max="27" width="3.77734375" style="11" customWidth="1"/>
    <col min="28" max="28" width="5.33203125" style="11" customWidth="1"/>
    <col min="29" max="29" width="4.21875" style="11" customWidth="1"/>
    <col min="30" max="30" width="4.6640625" style="11" customWidth="1"/>
    <col min="31" max="31" width="5.44140625" style="11" hidden="1" customWidth="1"/>
    <col min="32" max="32" width="5.6640625" style="11" customWidth="1"/>
    <col min="33" max="33" width="4.21875" style="11" bestFit="1" customWidth="1"/>
    <col min="34" max="16384" width="5.6640625" style="11"/>
  </cols>
  <sheetData>
    <row r="1" spans="1:54" ht="12.75" customHeight="1" x14ac:dyDescent="0.3">
      <c r="B1" s="30" t="s">
        <v>27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4"/>
      <c r="N1" s="4"/>
      <c r="O1" s="4"/>
      <c r="P1" s="4"/>
      <c r="Q1" s="4"/>
      <c r="R1" s="4"/>
      <c r="S1" s="10"/>
      <c r="T1" s="10"/>
      <c r="U1" s="10"/>
      <c r="V1" s="5"/>
      <c r="W1" s="6" t="s">
        <v>0</v>
      </c>
      <c r="X1" s="46" t="s">
        <v>28</v>
      </c>
      <c r="Y1" s="34"/>
      <c r="Z1" s="34"/>
      <c r="AA1" s="34"/>
      <c r="AB1" s="34"/>
      <c r="AC1" s="34"/>
      <c r="AD1" s="34"/>
      <c r="AE1" s="4"/>
      <c r="AF1" s="4"/>
      <c r="AG1" s="43" t="s">
        <v>1</v>
      </c>
      <c r="AH1" s="44"/>
      <c r="AI1" s="10"/>
      <c r="AJ1" s="10"/>
      <c r="AK1" s="10"/>
      <c r="AL1" s="10"/>
      <c r="AM1" s="10"/>
      <c r="AN1" s="10"/>
      <c r="AO1" s="10"/>
      <c r="AP1" s="10"/>
      <c r="AQ1" s="10"/>
      <c r="AR1" s="5"/>
      <c r="AS1" s="5"/>
      <c r="AT1" s="5"/>
      <c r="AU1" s="5"/>
      <c r="AV1" s="10"/>
      <c r="AW1" s="10"/>
      <c r="AX1" s="7"/>
      <c r="AY1" s="4"/>
      <c r="AZ1" s="4"/>
      <c r="BA1" s="4"/>
      <c r="BB1" s="4"/>
    </row>
    <row r="2" spans="1:54" ht="7.2" customHeight="1" x14ac:dyDescent="0.3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4"/>
      <c r="N2" s="4"/>
      <c r="O2" s="4"/>
      <c r="P2" s="4"/>
      <c r="Q2" s="4"/>
      <c r="R2" s="4"/>
      <c r="S2" s="10"/>
      <c r="T2" s="10"/>
      <c r="U2" s="10"/>
      <c r="V2" s="6" t="s">
        <v>2</v>
      </c>
      <c r="W2" s="8"/>
      <c r="X2" s="5" t="s">
        <v>2</v>
      </c>
      <c r="Y2" s="33"/>
      <c r="Z2" s="33"/>
      <c r="AA2" s="33"/>
      <c r="AB2" s="33"/>
      <c r="AC2" s="33"/>
      <c r="AD2" s="33"/>
      <c r="AE2" s="4"/>
      <c r="AF2" s="4"/>
      <c r="AG2" s="38"/>
      <c r="AH2" s="39"/>
      <c r="AI2" s="10"/>
      <c r="AJ2" s="10"/>
      <c r="AK2" s="10"/>
      <c r="AL2" s="10"/>
      <c r="AM2" s="10"/>
      <c r="AN2" s="10"/>
      <c r="AO2" s="10"/>
      <c r="AP2" s="10"/>
      <c r="AQ2" s="10"/>
      <c r="AR2" s="5"/>
      <c r="AS2" s="5"/>
      <c r="AT2" s="5"/>
      <c r="AU2" s="5"/>
      <c r="AV2" s="10"/>
      <c r="AW2" s="10"/>
      <c r="AX2" s="7"/>
      <c r="AY2" s="4"/>
      <c r="AZ2" s="4"/>
      <c r="BA2" s="4"/>
      <c r="BB2" s="4"/>
    </row>
    <row r="3" spans="1:54" ht="12.75" customHeight="1" thickBot="1" x14ac:dyDescent="0.35">
      <c r="B3" s="10"/>
      <c r="C3" s="32" t="s">
        <v>3</v>
      </c>
      <c r="D3" s="32"/>
      <c r="E3" s="32"/>
      <c r="F3" s="32"/>
      <c r="G3" s="32"/>
      <c r="H3" s="32"/>
      <c r="I3" s="32"/>
      <c r="J3" s="32"/>
      <c r="K3" s="32"/>
      <c r="L3" s="32"/>
      <c r="M3" s="4"/>
      <c r="N3" s="10"/>
      <c r="O3" s="10"/>
      <c r="P3" s="10"/>
      <c r="Q3" s="10"/>
      <c r="R3" s="10"/>
      <c r="S3" s="10"/>
      <c r="T3" s="10"/>
      <c r="U3" s="10"/>
      <c r="V3" s="5"/>
      <c r="W3" s="5"/>
      <c r="X3" s="10"/>
      <c r="Y3" s="10"/>
      <c r="Z3" s="10"/>
      <c r="AA3" s="10"/>
      <c r="AB3" s="10"/>
      <c r="AC3" s="10"/>
      <c r="AD3" s="10"/>
      <c r="AE3" s="23" t="s">
        <v>4</v>
      </c>
      <c r="AF3" s="23"/>
      <c r="AG3" s="38" t="s">
        <v>5</v>
      </c>
      <c r="AH3" s="39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7"/>
      <c r="AY3" s="4"/>
      <c r="AZ3" s="4"/>
      <c r="BA3" s="4"/>
      <c r="BB3" s="4"/>
    </row>
    <row r="4" spans="1:54" ht="12.75" customHeight="1" x14ac:dyDescent="0.3">
      <c r="B4" s="56" t="s">
        <v>6</v>
      </c>
      <c r="C4" s="57"/>
      <c r="D4" s="57"/>
      <c r="E4" s="57"/>
      <c r="F4" s="57"/>
      <c r="G4" s="57"/>
      <c r="H4" s="57"/>
      <c r="I4" s="57"/>
      <c r="J4" s="57"/>
      <c r="K4" s="58"/>
      <c r="L4" s="1"/>
      <c r="M4" s="1"/>
      <c r="N4" s="35" t="s">
        <v>7</v>
      </c>
      <c r="O4" s="35"/>
      <c r="P4" s="35"/>
      <c r="Q4" s="35"/>
      <c r="R4" s="35"/>
      <c r="S4" s="35"/>
      <c r="T4" s="51">
        <v>2107</v>
      </c>
      <c r="U4" s="10"/>
      <c r="V4" s="5"/>
      <c r="W4" s="5"/>
      <c r="X4" s="10"/>
      <c r="Y4" s="6"/>
      <c r="Z4" s="6" t="s">
        <v>8</v>
      </c>
      <c r="AA4" s="31"/>
      <c r="AB4" s="31"/>
      <c r="AC4" s="31"/>
      <c r="AD4" s="31"/>
      <c r="AE4" s="23"/>
      <c r="AF4" s="23"/>
      <c r="AG4" s="38"/>
      <c r="AH4" s="39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7"/>
      <c r="AY4" s="4"/>
      <c r="AZ4" s="4"/>
      <c r="BA4" s="4"/>
      <c r="BB4" s="4"/>
    </row>
    <row r="5" spans="1:54" ht="4.8" customHeight="1" x14ac:dyDescent="0.3">
      <c r="B5" s="59"/>
      <c r="C5" s="21"/>
      <c r="D5" s="21"/>
      <c r="E5" s="21"/>
      <c r="F5" s="21"/>
      <c r="G5" s="21"/>
      <c r="H5" s="21"/>
      <c r="I5" s="21"/>
      <c r="J5" s="21"/>
      <c r="K5" s="22"/>
      <c r="L5" s="1"/>
      <c r="M5" s="1"/>
      <c r="N5" s="35"/>
      <c r="O5" s="35"/>
      <c r="P5" s="35"/>
      <c r="Q5" s="35"/>
      <c r="R5" s="35"/>
      <c r="S5" s="35"/>
      <c r="T5" s="42"/>
      <c r="U5" s="10"/>
      <c r="V5" s="5"/>
      <c r="W5" s="5"/>
      <c r="X5" s="10"/>
      <c r="Y5" s="6"/>
      <c r="Z5" s="6" t="s">
        <v>9</v>
      </c>
      <c r="AA5" s="33"/>
      <c r="AB5" s="33"/>
      <c r="AC5" s="33"/>
      <c r="AD5" s="33"/>
      <c r="AE5" s="48" t="s">
        <v>30</v>
      </c>
      <c r="AF5" s="47"/>
      <c r="AG5" s="49">
        <v>45832</v>
      </c>
      <c r="AH5" s="39"/>
      <c r="AI5" s="10"/>
      <c r="AJ5" s="10"/>
      <c r="AK5" s="10"/>
      <c r="AL5" s="10"/>
      <c r="AM5" s="10"/>
      <c r="AN5" s="10"/>
      <c r="AO5" s="10"/>
      <c r="AP5" s="10"/>
      <c r="AQ5" s="10"/>
      <c r="AR5" s="5"/>
      <c r="AS5" s="5"/>
      <c r="AT5" s="5"/>
      <c r="AU5" s="5"/>
      <c r="AV5" s="10"/>
      <c r="AW5" s="10"/>
      <c r="AX5" s="7"/>
      <c r="AY5" s="4"/>
      <c r="AZ5" s="4"/>
      <c r="BA5" s="4"/>
      <c r="BB5" s="4"/>
    </row>
    <row r="6" spans="1:54" ht="12.75" customHeight="1" x14ac:dyDescent="0.3">
      <c r="B6" s="60"/>
      <c r="C6" s="21"/>
      <c r="D6" s="21"/>
      <c r="E6" s="21"/>
      <c r="F6" s="61" t="s">
        <v>31</v>
      </c>
      <c r="G6" s="62"/>
      <c r="H6" s="204" t="s">
        <v>32</v>
      </c>
      <c r="I6" s="102"/>
      <c r="J6" s="63" t="s">
        <v>33</v>
      </c>
      <c r="K6" s="22"/>
      <c r="L6" s="1"/>
      <c r="M6" s="1"/>
      <c r="N6" s="23" t="s">
        <v>10</v>
      </c>
      <c r="O6" s="23"/>
      <c r="P6" s="23"/>
      <c r="Q6" s="23"/>
      <c r="R6" s="23"/>
      <c r="S6" s="23"/>
      <c r="T6" s="23"/>
      <c r="U6" s="10"/>
      <c r="V6" s="5"/>
      <c r="W6" s="5"/>
      <c r="X6" s="10"/>
      <c r="Y6" s="6"/>
      <c r="Z6" s="6" t="s">
        <v>11</v>
      </c>
      <c r="AA6" s="33"/>
      <c r="AB6" s="33"/>
      <c r="AC6" s="33"/>
      <c r="AD6" s="33"/>
      <c r="AE6" s="4"/>
      <c r="AF6" s="4"/>
      <c r="AG6" s="38"/>
      <c r="AH6" s="39"/>
      <c r="AI6" s="10"/>
      <c r="AJ6" s="10"/>
      <c r="AK6" s="10"/>
      <c r="AL6" s="10"/>
      <c r="AM6" s="10"/>
      <c r="AN6" s="10"/>
      <c r="AO6" s="10"/>
      <c r="AP6" s="10"/>
      <c r="AQ6" s="10"/>
      <c r="AR6" s="5"/>
      <c r="AS6" s="5"/>
      <c r="AT6" s="5"/>
      <c r="AU6" s="5"/>
      <c r="AV6" s="10"/>
      <c r="AW6" s="10"/>
      <c r="AX6" s="7"/>
      <c r="AY6" s="4"/>
      <c r="AZ6" s="4"/>
      <c r="BA6" s="4"/>
      <c r="BB6" s="4"/>
    </row>
    <row r="7" spans="1:54" ht="7.2" customHeight="1" x14ac:dyDescent="0.3">
      <c r="B7" s="60"/>
      <c r="C7" s="21"/>
      <c r="D7" s="21"/>
      <c r="E7" s="21"/>
      <c r="F7" s="62"/>
      <c r="G7" s="62"/>
      <c r="H7" s="102"/>
      <c r="I7" s="102"/>
      <c r="J7" s="21"/>
      <c r="K7" s="22"/>
      <c r="L7" s="1"/>
      <c r="M7" s="1"/>
      <c r="N7" s="23"/>
      <c r="O7" s="23"/>
      <c r="P7" s="23"/>
      <c r="Q7" s="23"/>
      <c r="R7" s="23"/>
      <c r="S7" s="23"/>
      <c r="T7" s="23"/>
      <c r="U7" s="9"/>
      <c r="V7" s="10"/>
      <c r="W7" s="10"/>
      <c r="X7" s="10"/>
      <c r="Y7" s="10"/>
      <c r="Z7" s="10"/>
      <c r="AA7" s="10"/>
      <c r="AB7" s="10"/>
      <c r="AC7" s="10"/>
      <c r="AD7" s="10"/>
      <c r="AE7" s="30" t="s">
        <v>29</v>
      </c>
      <c r="AF7" s="47"/>
      <c r="AG7" s="38"/>
      <c r="AH7" s="39"/>
      <c r="AI7" s="10"/>
      <c r="AJ7" s="10"/>
      <c r="AK7" s="10"/>
      <c r="AL7" s="10"/>
      <c r="AM7" s="10"/>
      <c r="AN7" s="10"/>
      <c r="AO7" s="10"/>
      <c r="AP7" s="10"/>
      <c r="AQ7" s="10"/>
      <c r="AR7" s="5"/>
      <c r="AS7" s="5"/>
      <c r="AT7" s="5"/>
      <c r="AU7" s="5"/>
      <c r="AV7" s="10"/>
      <c r="AW7" s="10"/>
      <c r="AX7" s="7"/>
      <c r="AY7" s="4"/>
      <c r="AZ7" s="4"/>
      <c r="BA7" s="4"/>
      <c r="BB7" s="4"/>
    </row>
    <row r="8" spans="1:54" ht="12.75" customHeight="1" x14ac:dyDescent="0.3">
      <c r="B8" s="60"/>
      <c r="C8" s="21" t="s">
        <v>12</v>
      </c>
      <c r="D8" s="21"/>
      <c r="E8" s="21"/>
      <c r="F8" s="64">
        <v>48</v>
      </c>
      <c r="G8" s="62"/>
      <c r="H8" s="104">
        <v>10</v>
      </c>
      <c r="I8" s="102"/>
      <c r="J8" s="21">
        <f>SUM($F$8,$H$8)</f>
        <v>58</v>
      </c>
      <c r="K8" s="22"/>
      <c r="L8" s="1"/>
      <c r="M8" s="1"/>
      <c r="N8" s="30" t="s">
        <v>13</v>
      </c>
      <c r="O8" s="50">
        <v>45832</v>
      </c>
      <c r="P8" s="20"/>
      <c r="Q8" s="20"/>
      <c r="R8" s="20"/>
      <c r="S8" s="20"/>
      <c r="T8" s="20"/>
      <c r="U8" s="9"/>
      <c r="V8" s="10"/>
      <c r="W8" s="10"/>
      <c r="X8" s="10"/>
      <c r="Y8" s="10"/>
      <c r="Z8" s="10"/>
      <c r="AA8" s="10"/>
      <c r="AB8" s="10"/>
      <c r="AC8" s="10"/>
      <c r="AD8" s="10"/>
      <c r="AE8" s="30"/>
      <c r="AF8" s="47"/>
      <c r="AG8" s="38"/>
      <c r="AH8" s="39"/>
      <c r="AI8" s="10"/>
      <c r="AJ8" s="10"/>
      <c r="AK8" s="10"/>
      <c r="AL8" s="10"/>
      <c r="AM8" s="10"/>
      <c r="AN8" s="10"/>
      <c r="AO8" s="10"/>
      <c r="AP8" s="10"/>
      <c r="AQ8" s="10"/>
      <c r="AR8" s="5"/>
      <c r="AS8" s="5"/>
      <c r="AT8" s="5"/>
      <c r="AU8" s="5"/>
      <c r="AV8" s="10"/>
      <c r="AW8" s="10"/>
      <c r="AX8" s="7"/>
      <c r="AY8" s="4"/>
      <c r="AZ8" s="4"/>
      <c r="BA8" s="4"/>
      <c r="BB8" s="4"/>
    </row>
    <row r="9" spans="1:54" ht="8.4" customHeight="1" x14ac:dyDescent="0.3">
      <c r="B9" s="60"/>
      <c r="C9" s="21"/>
      <c r="D9" s="21"/>
      <c r="E9" s="21"/>
      <c r="F9" s="62"/>
      <c r="G9" s="62"/>
      <c r="H9" s="102"/>
      <c r="I9" s="102"/>
      <c r="J9" s="21"/>
      <c r="K9" s="22"/>
      <c r="L9" s="1"/>
      <c r="M9" s="1"/>
      <c r="N9" s="30"/>
      <c r="O9" s="20"/>
      <c r="P9" s="20"/>
      <c r="Q9" s="20"/>
      <c r="R9" s="20"/>
      <c r="S9" s="20"/>
      <c r="T9" s="20"/>
      <c r="U9" s="1"/>
      <c r="V9" s="5"/>
      <c r="W9" s="5"/>
      <c r="X9" s="10"/>
      <c r="Y9" s="10"/>
      <c r="Z9" s="10"/>
      <c r="AA9" s="10"/>
      <c r="AB9" s="10"/>
      <c r="AC9" s="10"/>
      <c r="AD9" s="10"/>
      <c r="AE9" s="5"/>
      <c r="AF9" s="5"/>
      <c r="AG9" s="38"/>
      <c r="AH9" s="39"/>
      <c r="AI9" s="10"/>
      <c r="AJ9" s="10"/>
      <c r="AK9" s="10"/>
      <c r="AL9" s="10"/>
      <c r="AM9" s="10"/>
      <c r="AN9" s="10"/>
      <c r="AO9" s="10"/>
      <c r="AP9" s="10"/>
      <c r="AQ9" s="10"/>
      <c r="AR9" s="5"/>
      <c r="AS9" s="5"/>
      <c r="AT9" s="5"/>
      <c r="AU9" s="5"/>
      <c r="AV9" s="10"/>
      <c r="AW9" s="10"/>
      <c r="AX9" s="7"/>
      <c r="AY9" s="4"/>
      <c r="AZ9" s="4"/>
      <c r="BA9" s="4"/>
      <c r="BB9" s="4"/>
    </row>
    <row r="10" spans="1:54" ht="18" customHeight="1" thickBot="1" x14ac:dyDescent="0.35">
      <c r="B10" s="60"/>
      <c r="C10" s="21" t="s">
        <v>14</v>
      </c>
      <c r="D10" s="21"/>
      <c r="E10" s="21"/>
      <c r="F10" s="64">
        <v>151</v>
      </c>
      <c r="G10" s="62"/>
      <c r="H10" s="104">
        <v>0</v>
      </c>
      <c r="I10" s="102"/>
      <c r="J10" s="21">
        <f>SUM($F$10,$H$10)</f>
        <v>151</v>
      </c>
      <c r="K10" s="22"/>
      <c r="L10" s="1"/>
      <c r="M10" s="1"/>
      <c r="N10" s="18" t="s">
        <v>15</v>
      </c>
      <c r="O10" s="18"/>
      <c r="P10" s="18"/>
      <c r="Q10" s="18"/>
      <c r="R10" s="10"/>
      <c r="S10" s="10"/>
      <c r="T10" s="5"/>
      <c r="U10" s="5"/>
      <c r="V10" s="5"/>
      <c r="W10" s="5"/>
      <c r="X10" s="10"/>
      <c r="Y10" s="10"/>
      <c r="Z10" s="10"/>
      <c r="AA10" s="10"/>
      <c r="AB10" s="10"/>
      <c r="AC10" s="10"/>
      <c r="AD10" s="10"/>
      <c r="AE10" s="5"/>
      <c r="AF10" s="5"/>
      <c r="AG10" s="40"/>
      <c r="AH10" s="41"/>
      <c r="AI10" s="4"/>
      <c r="AJ10" s="10"/>
      <c r="AK10" s="10"/>
      <c r="AL10" s="10"/>
      <c r="AM10" s="10"/>
      <c r="AN10" s="10"/>
      <c r="AO10" s="10"/>
      <c r="AP10" s="10"/>
      <c r="AQ10" s="5"/>
      <c r="AR10" s="5"/>
      <c r="AS10" s="5"/>
      <c r="AT10" s="5"/>
      <c r="AU10" s="5"/>
      <c r="AV10" s="5"/>
      <c r="AW10" s="5"/>
      <c r="AX10" s="4"/>
      <c r="AY10" s="4"/>
      <c r="AZ10" s="4"/>
      <c r="BA10" s="4"/>
      <c r="BB10" s="4"/>
    </row>
    <row r="11" spans="1:54" ht="12.75" customHeight="1" x14ac:dyDescent="0.2">
      <c r="B11" s="60"/>
      <c r="C11" s="21" t="s">
        <v>25</v>
      </c>
      <c r="D11" s="21"/>
      <c r="E11" s="21"/>
      <c r="F11" s="64">
        <v>149.815</v>
      </c>
      <c r="G11" s="62"/>
      <c r="H11" s="104">
        <v>78.051000000000002</v>
      </c>
      <c r="I11" s="102"/>
      <c r="J11" s="63">
        <f>SUM($F$11,$H$11)</f>
        <v>227.86599999999999</v>
      </c>
      <c r="K11" s="22"/>
      <c r="L11" s="1"/>
      <c r="M11" s="1"/>
      <c r="N11" s="18"/>
      <c r="O11" s="18"/>
      <c r="P11" s="18"/>
      <c r="Q11" s="18"/>
      <c r="R11" s="36"/>
      <c r="S11" s="36"/>
      <c r="T11" s="36"/>
      <c r="U11" s="36"/>
      <c r="V11" s="36"/>
      <c r="W11" s="36"/>
      <c r="X11" s="10"/>
      <c r="Y11" s="4"/>
      <c r="Z11" s="4"/>
      <c r="AA11" s="4"/>
      <c r="AB11" s="10"/>
      <c r="AC11" s="10"/>
      <c r="AD11" s="10"/>
      <c r="AE11" s="5"/>
      <c r="AF11" s="5"/>
      <c r="AG11" s="5"/>
      <c r="AH11" s="5"/>
      <c r="AI11" s="10"/>
      <c r="AJ11" s="10"/>
      <c r="AK11" s="10"/>
      <c r="AL11" s="10"/>
      <c r="AM11" s="4"/>
      <c r="AN11" s="4"/>
      <c r="AO11" s="10"/>
      <c r="AP11" s="10"/>
      <c r="AQ11" s="5"/>
      <c r="AR11" s="5"/>
      <c r="AS11" s="5"/>
      <c r="AT11" s="5"/>
      <c r="AU11" s="5"/>
      <c r="AV11" s="5"/>
      <c r="AW11" s="5"/>
      <c r="AX11" s="4"/>
      <c r="AY11" s="4"/>
      <c r="AZ11" s="4"/>
      <c r="BA11" s="4"/>
      <c r="BB11" s="4"/>
    </row>
    <row r="12" spans="1:54" ht="7.8" customHeight="1" x14ac:dyDescent="0.2">
      <c r="B12" s="60"/>
      <c r="C12" s="21"/>
      <c r="D12" s="21"/>
      <c r="E12" s="21"/>
      <c r="F12" s="62"/>
      <c r="G12" s="62"/>
      <c r="H12" s="102"/>
      <c r="I12" s="102"/>
      <c r="J12" s="21"/>
      <c r="K12" s="22"/>
      <c r="L12" s="1"/>
      <c r="M12" s="1"/>
      <c r="N12" s="2"/>
      <c r="O12" s="2"/>
      <c r="P12" s="1"/>
      <c r="Q12" s="17" t="s">
        <v>16</v>
      </c>
      <c r="R12" s="52">
        <f>$J$13</f>
        <v>7248</v>
      </c>
      <c r="S12" s="37"/>
      <c r="T12" s="37"/>
      <c r="U12" s="37"/>
      <c r="V12" s="37"/>
      <c r="W12" s="37"/>
      <c r="X12" s="10"/>
      <c r="Y12" s="10"/>
      <c r="Z12" s="10"/>
      <c r="AA12" s="10"/>
      <c r="AB12" s="10"/>
      <c r="AC12" s="10"/>
      <c r="AD12" s="10"/>
      <c r="AE12" s="5"/>
      <c r="AF12" s="5"/>
      <c r="AG12" s="5"/>
      <c r="AH12" s="5"/>
      <c r="AI12" s="10"/>
      <c r="AJ12" s="10"/>
      <c r="AK12" s="10"/>
      <c r="AL12" s="10"/>
      <c r="AM12" s="10"/>
      <c r="AN12" s="10"/>
      <c r="AO12" s="10"/>
      <c r="AP12" s="10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</row>
    <row r="13" spans="1:54" ht="12.75" customHeight="1" x14ac:dyDescent="0.2">
      <c r="B13" s="55" t="s">
        <v>17</v>
      </c>
      <c r="C13" s="21" t="s">
        <v>18</v>
      </c>
      <c r="D13" s="21"/>
      <c r="E13" s="21"/>
      <c r="F13" s="64">
        <f>$F$8*$F$10</f>
        <v>7248</v>
      </c>
      <c r="G13" s="62"/>
      <c r="H13" s="104">
        <f>$H$8*$H$10</f>
        <v>0</v>
      </c>
      <c r="I13" s="102"/>
      <c r="J13" s="21">
        <f>SUM($F$13,$H$13)</f>
        <v>7248</v>
      </c>
      <c r="K13" s="22"/>
      <c r="L13" s="1"/>
      <c r="M13" s="1"/>
      <c r="N13" s="2"/>
      <c r="O13" s="18" t="s">
        <v>26</v>
      </c>
      <c r="P13" s="18"/>
      <c r="Q13" s="18"/>
      <c r="R13" s="19"/>
      <c r="S13" s="19"/>
      <c r="T13" s="19"/>
      <c r="U13" s="19"/>
      <c r="V13" s="19"/>
      <c r="W13" s="19"/>
      <c r="X13" s="1"/>
      <c r="Y13" s="1"/>
      <c r="Z13" s="1"/>
      <c r="AA13" s="1"/>
      <c r="AB13" s="10"/>
      <c r="AC13" s="10"/>
      <c r="AD13" s="10"/>
      <c r="AE13" s="5"/>
      <c r="AF13" s="5"/>
      <c r="AG13" s="5"/>
      <c r="AH13" s="5"/>
      <c r="AI13" s="10"/>
      <c r="AJ13" s="10"/>
      <c r="AK13" s="10"/>
      <c r="AL13" s="10"/>
      <c r="AM13" s="10"/>
      <c r="AN13" s="10"/>
      <c r="AO13" s="10"/>
      <c r="AP13" s="10"/>
      <c r="AQ13" s="5"/>
      <c r="AR13" s="5"/>
      <c r="AS13" s="5"/>
      <c r="AT13" s="5"/>
      <c r="AU13" s="5"/>
      <c r="AV13" s="5"/>
      <c r="AW13" s="5"/>
      <c r="AX13" s="5"/>
      <c r="AY13" s="10"/>
      <c r="AZ13" s="10"/>
      <c r="BA13" s="10"/>
      <c r="BB13" s="10"/>
    </row>
    <row r="14" spans="1:54" ht="12.75" customHeight="1" thickBot="1" x14ac:dyDescent="0.35">
      <c r="B14" s="145"/>
      <c r="C14" s="54" t="s">
        <v>19</v>
      </c>
      <c r="D14" s="54"/>
      <c r="E14" s="54"/>
      <c r="F14" s="146">
        <v>7191.12</v>
      </c>
      <c r="G14" s="54"/>
      <c r="H14" s="205">
        <v>780.51</v>
      </c>
      <c r="I14" s="206"/>
      <c r="J14" s="54">
        <f>SUM($F$14,$H$14)</f>
        <v>7971.63</v>
      </c>
      <c r="K14" s="66"/>
      <c r="L14" s="1"/>
      <c r="M14" s="1"/>
      <c r="N14" s="2"/>
      <c r="O14" s="2"/>
      <c r="P14" s="1"/>
      <c r="Q14" s="2"/>
      <c r="R14" s="1"/>
      <c r="S14" s="1"/>
      <c r="T14" s="1"/>
      <c r="U14" s="1"/>
      <c r="V14" s="1"/>
      <c r="W14" s="1"/>
      <c r="X14" s="1"/>
      <c r="Y14" s="1"/>
      <c r="Z14" s="1"/>
      <c r="AA14" s="1"/>
      <c r="AB14" s="10"/>
      <c r="AC14" s="10"/>
      <c r="AD14" s="10"/>
      <c r="AE14" s="5"/>
      <c r="AF14" s="5"/>
      <c r="AG14" s="5"/>
      <c r="AH14" s="5"/>
      <c r="AI14" s="10"/>
      <c r="AJ14" s="10"/>
      <c r="AK14" s="10"/>
      <c r="AL14" s="10"/>
      <c r="AM14" s="10"/>
      <c r="AN14" s="10"/>
      <c r="AO14" s="10"/>
      <c r="AP14" s="10"/>
      <c r="AQ14" s="5"/>
      <c r="AR14" s="5"/>
      <c r="AS14" s="5"/>
      <c r="AT14" s="5"/>
      <c r="AU14" s="5"/>
      <c r="AV14" s="5"/>
      <c r="AW14" s="5"/>
      <c r="AX14" s="5"/>
      <c r="AY14" s="10"/>
      <c r="AZ14" s="10"/>
      <c r="BA14" s="10"/>
      <c r="BB14" s="10"/>
    </row>
    <row r="15" spans="1:54" s="14" customFormat="1" ht="12.75" customHeight="1" x14ac:dyDescent="0.3">
      <c r="A15" s="11"/>
      <c r="B15" s="150"/>
      <c r="C15" s="151" t="s">
        <v>20</v>
      </c>
      <c r="D15" s="151"/>
      <c r="E15" s="151"/>
      <c r="F15" s="151"/>
      <c r="G15" s="151"/>
      <c r="H15" s="24" t="s">
        <v>21</v>
      </c>
      <c r="I15" s="25"/>
      <c r="J15" s="74" t="s">
        <v>22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8" t="s">
        <v>52</v>
      </c>
      <c r="AF15" s="79" t="s">
        <v>53</v>
      </c>
      <c r="AG15" s="79"/>
      <c r="AH15" s="80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s="15" customFormat="1" ht="12.75" customHeight="1" x14ac:dyDescent="0.3">
      <c r="A16" s="12"/>
      <c r="B16" s="147"/>
      <c r="C16" s="28"/>
      <c r="D16" s="28"/>
      <c r="E16" s="28"/>
      <c r="F16" s="28"/>
      <c r="G16" s="28"/>
      <c r="H16" s="26"/>
      <c r="I16" s="27"/>
      <c r="J16" s="139" t="s">
        <v>36</v>
      </c>
      <c r="K16" s="28"/>
      <c r="L16" s="28"/>
      <c r="M16" s="67">
        <v>0.41666666666666669</v>
      </c>
      <c r="N16" s="28"/>
      <c r="O16" s="68" t="s">
        <v>46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68" t="s">
        <v>50</v>
      </c>
      <c r="AC16" s="28"/>
      <c r="AD16" s="45"/>
      <c r="AE16" s="81"/>
      <c r="AF16" s="82" t="s">
        <v>31</v>
      </c>
      <c r="AG16" s="82" t="s">
        <v>32</v>
      </c>
      <c r="AH16" s="69" t="s">
        <v>33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</row>
    <row r="17" spans="1:34" s="15" customFormat="1" ht="12.75" customHeight="1" x14ac:dyDescent="0.3">
      <c r="A17" s="12"/>
      <c r="B17" s="147"/>
      <c r="C17" s="28"/>
      <c r="D17" s="28"/>
      <c r="E17" s="28"/>
      <c r="F17" s="28"/>
      <c r="G17" s="28"/>
      <c r="H17" s="26"/>
      <c r="I17" s="27"/>
      <c r="J17" s="139" t="s">
        <v>34</v>
      </c>
      <c r="K17" s="68" t="s">
        <v>35</v>
      </c>
      <c r="L17" s="68" t="s">
        <v>37</v>
      </c>
      <c r="M17" s="68" t="s">
        <v>38</v>
      </c>
      <c r="N17" s="68" t="s">
        <v>39</v>
      </c>
      <c r="O17" s="68" t="s">
        <v>40</v>
      </c>
      <c r="P17" s="21"/>
      <c r="Q17" s="68" t="s">
        <v>41</v>
      </c>
      <c r="R17" s="21"/>
      <c r="S17" s="68" t="s">
        <v>42</v>
      </c>
      <c r="T17" s="21"/>
      <c r="U17" s="68" t="s">
        <v>43</v>
      </c>
      <c r="V17" s="21"/>
      <c r="W17" s="68" t="s">
        <v>44</v>
      </c>
      <c r="X17" s="21"/>
      <c r="Y17" s="68" t="s">
        <v>45</v>
      </c>
      <c r="Z17" s="21"/>
      <c r="AA17" s="68" t="s">
        <v>47</v>
      </c>
      <c r="AB17" s="68" t="s">
        <v>48</v>
      </c>
      <c r="AC17" s="68" t="s">
        <v>49</v>
      </c>
      <c r="AD17" s="75" t="s">
        <v>51</v>
      </c>
      <c r="AE17" s="81"/>
      <c r="AF17" s="28"/>
      <c r="AG17" s="28"/>
      <c r="AH17" s="29"/>
    </row>
    <row r="18" spans="1:34" s="13" customFormat="1" ht="12.75" customHeight="1" x14ac:dyDescent="0.3">
      <c r="B18" s="147"/>
      <c r="C18" s="28"/>
      <c r="D18" s="28"/>
      <c r="E18" s="28"/>
      <c r="F18" s="28"/>
      <c r="G18" s="28"/>
      <c r="H18" s="26"/>
      <c r="I18" s="27"/>
      <c r="J18" s="14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76"/>
      <c r="AE18" s="81"/>
      <c r="AF18" s="28"/>
      <c r="AG18" s="28"/>
      <c r="AH18" s="29"/>
    </row>
    <row r="19" spans="1:34" s="15" customFormat="1" ht="12.75" customHeight="1" x14ac:dyDescent="0.3">
      <c r="A19" s="12"/>
      <c r="B19" s="147"/>
      <c r="C19" s="28"/>
      <c r="D19" s="28"/>
      <c r="E19" s="28"/>
      <c r="F19" s="28"/>
      <c r="G19" s="28"/>
      <c r="H19" s="26"/>
      <c r="I19" s="27"/>
      <c r="J19" s="14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76"/>
      <c r="AE19" s="81"/>
      <c r="AF19" s="28"/>
      <c r="AG19" s="28"/>
      <c r="AH19" s="29"/>
    </row>
    <row r="20" spans="1:34" s="15" customFormat="1" ht="12.75" customHeight="1" x14ac:dyDescent="0.3">
      <c r="A20" s="12"/>
      <c r="B20" s="147"/>
      <c r="C20" s="28"/>
      <c r="D20" s="28"/>
      <c r="E20" s="28"/>
      <c r="F20" s="28"/>
      <c r="G20" s="28"/>
      <c r="H20" s="26"/>
      <c r="I20" s="27"/>
      <c r="J20" s="141" t="s">
        <v>31</v>
      </c>
      <c r="K20" s="70" t="s">
        <v>31</v>
      </c>
      <c r="L20" s="70" t="s">
        <v>31</v>
      </c>
      <c r="M20" s="70" t="s">
        <v>31</v>
      </c>
      <c r="N20" s="70" t="s">
        <v>31</v>
      </c>
      <c r="O20" s="70" t="s">
        <v>31</v>
      </c>
      <c r="P20" s="70" t="s">
        <v>32</v>
      </c>
      <c r="Q20" s="70" t="s">
        <v>31</v>
      </c>
      <c r="R20" s="70" t="s">
        <v>32</v>
      </c>
      <c r="S20" s="70" t="s">
        <v>32</v>
      </c>
      <c r="T20" s="70" t="s">
        <v>31</v>
      </c>
      <c r="U20" s="70" t="s">
        <v>32</v>
      </c>
      <c r="V20" s="70" t="s">
        <v>31</v>
      </c>
      <c r="W20" s="70" t="s">
        <v>31</v>
      </c>
      <c r="X20" s="70" t="s">
        <v>32</v>
      </c>
      <c r="Y20" s="70" t="s">
        <v>31</v>
      </c>
      <c r="Z20" s="70" t="s">
        <v>32</v>
      </c>
      <c r="AA20" s="70" t="s">
        <v>31</v>
      </c>
      <c r="AB20" s="70" t="s">
        <v>31</v>
      </c>
      <c r="AC20" s="70" t="s">
        <v>31</v>
      </c>
      <c r="AD20" s="77" t="s">
        <v>31</v>
      </c>
      <c r="AE20" s="81"/>
      <c r="AF20" s="28"/>
      <c r="AG20" s="28"/>
      <c r="AH20" s="29"/>
    </row>
    <row r="21" spans="1:34" s="15" customFormat="1" ht="12.75" customHeight="1" x14ac:dyDescent="0.3">
      <c r="A21" s="12"/>
      <c r="B21" s="147"/>
      <c r="C21" s="28"/>
      <c r="D21" s="28"/>
      <c r="E21" s="28"/>
      <c r="F21" s="28"/>
      <c r="G21" s="28"/>
      <c r="H21" s="26"/>
      <c r="I21" s="27"/>
      <c r="J21" s="142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65"/>
      <c r="AE21" s="81"/>
      <c r="AF21" s="28"/>
      <c r="AG21" s="28"/>
      <c r="AH21" s="29"/>
    </row>
    <row r="22" spans="1:34" s="14" customFormat="1" ht="12.75" customHeight="1" thickBot="1" x14ac:dyDescent="0.35">
      <c r="A22" s="11"/>
      <c r="B22" s="147"/>
      <c r="C22" s="28"/>
      <c r="D22" s="28"/>
      <c r="E22" s="28"/>
      <c r="F22" s="28"/>
      <c r="G22" s="28"/>
      <c r="H22" s="26"/>
      <c r="I22" s="27"/>
      <c r="J22" s="142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65"/>
      <c r="AE22" s="81"/>
      <c r="AF22" s="28"/>
      <c r="AG22" s="28"/>
      <c r="AH22" s="29"/>
    </row>
    <row r="23" spans="1:34" ht="12.75" customHeight="1" x14ac:dyDescent="0.3">
      <c r="B23" s="147"/>
      <c r="C23" s="28" t="s">
        <v>23</v>
      </c>
      <c r="D23" s="28"/>
      <c r="E23" s="28"/>
      <c r="F23" s="28"/>
      <c r="G23" s="28"/>
      <c r="H23" s="28"/>
      <c r="I23" s="29"/>
      <c r="J23" s="143">
        <v>48</v>
      </c>
      <c r="K23" s="73">
        <v>48</v>
      </c>
      <c r="L23" s="73">
        <v>48</v>
      </c>
      <c r="M23" s="73">
        <v>48</v>
      </c>
      <c r="N23" s="73">
        <v>48</v>
      </c>
      <c r="O23" s="73">
        <v>48</v>
      </c>
      <c r="P23" s="73">
        <v>10</v>
      </c>
      <c r="Q23" s="73">
        <v>48</v>
      </c>
      <c r="R23" s="73">
        <v>10</v>
      </c>
      <c r="S23" s="73">
        <v>10</v>
      </c>
      <c r="T23" s="73">
        <v>48</v>
      </c>
      <c r="U23" s="73">
        <v>10</v>
      </c>
      <c r="V23" s="73">
        <v>48</v>
      </c>
      <c r="W23" s="73">
        <v>48</v>
      </c>
      <c r="X23" s="73">
        <v>10</v>
      </c>
      <c r="Y23" s="73">
        <v>48</v>
      </c>
      <c r="Z23" s="73">
        <v>10</v>
      </c>
      <c r="AA23" s="73">
        <v>48</v>
      </c>
      <c r="AB23" s="73">
        <v>48</v>
      </c>
      <c r="AC23" s="73">
        <v>48</v>
      </c>
      <c r="AD23" s="83">
        <v>48</v>
      </c>
      <c r="AE23" s="85"/>
      <c r="AF23" s="86"/>
      <c r="AG23" s="87"/>
      <c r="AH23" s="88"/>
    </row>
    <row r="24" spans="1:34" ht="12.75" customHeight="1" thickBot="1" x14ac:dyDescent="0.35">
      <c r="B24" s="148"/>
      <c r="C24" s="149" t="s">
        <v>24</v>
      </c>
      <c r="D24" s="149"/>
      <c r="E24" s="149"/>
      <c r="F24" s="149"/>
      <c r="G24" s="149"/>
      <c r="H24" s="149"/>
      <c r="I24" s="152"/>
      <c r="J24" s="144">
        <v>200</v>
      </c>
      <c r="K24" s="71">
        <v>47</v>
      </c>
      <c r="L24" s="71">
        <v>180</v>
      </c>
      <c r="M24" s="71">
        <v>150</v>
      </c>
      <c r="N24" s="71">
        <v>200</v>
      </c>
      <c r="O24" s="71">
        <v>200</v>
      </c>
      <c r="P24" s="71">
        <v>200</v>
      </c>
      <c r="Q24" s="71">
        <v>80</v>
      </c>
      <c r="R24" s="71">
        <v>80</v>
      </c>
      <c r="S24" s="71">
        <v>130</v>
      </c>
      <c r="T24" s="71">
        <v>130</v>
      </c>
      <c r="U24" s="71">
        <v>80</v>
      </c>
      <c r="V24" s="71">
        <v>80</v>
      </c>
      <c r="W24" s="71">
        <v>200</v>
      </c>
      <c r="X24" s="71">
        <v>200</v>
      </c>
      <c r="Y24" s="71">
        <v>15</v>
      </c>
      <c r="Z24" s="71">
        <v>15</v>
      </c>
      <c r="AA24" s="71">
        <v>25</v>
      </c>
      <c r="AB24" s="71">
        <v>100</v>
      </c>
      <c r="AC24" s="71">
        <v>200</v>
      </c>
      <c r="AD24" s="84">
        <v>30</v>
      </c>
      <c r="AE24" s="89"/>
      <c r="AF24" s="90"/>
      <c r="AG24" s="91"/>
      <c r="AH24" s="92"/>
    </row>
    <row r="25" spans="1:34" s="15" customFormat="1" ht="12.75" customHeight="1" x14ac:dyDescent="0.3">
      <c r="A25" s="94"/>
      <c r="B25" s="97" t="s">
        <v>54</v>
      </c>
      <c r="C25" s="98"/>
      <c r="D25" s="98"/>
      <c r="E25" s="98"/>
      <c r="F25" s="98"/>
      <c r="G25" s="98"/>
      <c r="H25" s="99" t="s">
        <v>55</v>
      </c>
      <c r="I25" s="116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73">
        <v>0.04</v>
      </c>
      <c r="X25" s="173">
        <v>0.04</v>
      </c>
      <c r="Y25" s="121"/>
      <c r="Z25" s="121"/>
      <c r="AA25" s="121"/>
      <c r="AB25" s="121"/>
      <c r="AC25" s="122"/>
      <c r="AD25" s="129"/>
      <c r="AE25" s="133" t="s">
        <v>56</v>
      </c>
      <c r="AF25" s="176">
        <f>$J$25 +$K$25 +$L$25 +$M$25 +$N$25 +$O$25 +$Q$25 +$T$25 +$V$25 +$W$25 +$Y$25 +$AA$25 +$AB$25 +$AC$25 +$AD$25</f>
        <v>0.04</v>
      </c>
      <c r="AG25" s="179">
        <f>$P$25 +$R$25 +$S$25 +$U$25 +$X$25 +$Z$25</f>
        <v>0.04</v>
      </c>
      <c r="AH25" s="181">
        <f>SUM($AF$25+$AG$25)</f>
        <v>0.08</v>
      </c>
    </row>
    <row r="26" spans="1:34" s="15" customFormat="1" ht="12.75" customHeight="1" x14ac:dyDescent="0.3">
      <c r="A26" s="93"/>
      <c r="B26" s="100"/>
      <c r="C26" s="101"/>
      <c r="D26" s="101"/>
      <c r="E26" s="101"/>
      <c r="F26" s="101"/>
      <c r="G26" s="101"/>
      <c r="H26" s="102"/>
      <c r="I26" s="117"/>
      <c r="J26" s="123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72">
        <v>1.92</v>
      </c>
      <c r="X26" s="172">
        <v>0.4</v>
      </c>
      <c r="Y26" s="124"/>
      <c r="Z26" s="124"/>
      <c r="AA26" s="124"/>
      <c r="AB26" s="124"/>
      <c r="AC26" s="124"/>
      <c r="AD26" s="130"/>
      <c r="AE26" s="134"/>
      <c r="AF26" s="177">
        <f>$J$26 +$K$26 +$L$26 +$M$26 +$N$26 +$O$26 +$Q$26 +$T$26 +$V$26 +$W$26 +$Y$26 +$AA$26 +$AB$26 +$AC$26 +$AD$26</f>
        <v>1.92</v>
      </c>
      <c r="AG26" s="171">
        <f>$P$26 +$R$26 +$S$26 +$U$26 +$X$26 +$Z$26</f>
        <v>0.4</v>
      </c>
      <c r="AH26" s="182">
        <f>SUM($AF$26+$AG$26)</f>
        <v>2.3199999999999998</v>
      </c>
    </row>
    <row r="27" spans="1:34" s="15" customFormat="1" ht="12.75" customHeight="1" x14ac:dyDescent="0.3">
      <c r="A27" s="94"/>
      <c r="B27" s="103" t="s">
        <v>57</v>
      </c>
      <c r="C27" s="101"/>
      <c r="D27" s="101"/>
      <c r="E27" s="101"/>
      <c r="F27" s="101"/>
      <c r="G27" s="101"/>
      <c r="H27" s="104" t="s">
        <v>58</v>
      </c>
      <c r="I27" s="117"/>
      <c r="J27" s="123"/>
      <c r="K27" s="167">
        <v>21</v>
      </c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30"/>
      <c r="AE27" s="135" t="s">
        <v>56</v>
      </c>
      <c r="AF27" s="177">
        <f>$J$27 +$K$27 +$L$27 +$M$27 +$N$27 +$O$27 +$Q$27 +$T$27 +$V$27 +$W$27 +$Y$27 +$AA$27 +$AB$27 +$AC$27 +$AD$27</f>
        <v>21</v>
      </c>
      <c r="AG27" s="171">
        <f>$P$27 +$R$27 +$S$27 +$U$27 +$X$27 +$Z$27</f>
        <v>0</v>
      </c>
      <c r="AH27" s="182">
        <f>SUM($AF$27+$AG$27)</f>
        <v>21</v>
      </c>
    </row>
    <row r="28" spans="1:34" s="15" customFormat="1" ht="12.75" customHeight="1" x14ac:dyDescent="0.3">
      <c r="A28" s="93"/>
      <c r="B28" s="100"/>
      <c r="C28" s="101"/>
      <c r="D28" s="101"/>
      <c r="E28" s="101"/>
      <c r="F28" s="101"/>
      <c r="G28" s="101"/>
      <c r="H28" s="102"/>
      <c r="I28" s="117"/>
      <c r="J28" s="125"/>
      <c r="K28" s="166">
        <v>1</v>
      </c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31"/>
      <c r="AE28" s="134"/>
      <c r="AF28" s="165">
        <f>$J$28 +$K$28 +$L$28 +$M$28 +$N$28 +$O$28 +$Q$28 +$T$28 +$V$28 +$W$28 +$Y$28 +$AA$28 +$AB$28 +$AC$28 +$AD$28</f>
        <v>1</v>
      </c>
      <c r="AG28" s="168">
        <f>$P$28 +$R$28 +$S$28 +$U$28 +$X$28 +$Z$28</f>
        <v>0</v>
      </c>
      <c r="AH28" s="183">
        <f>SUM($AF$28+$AG$28)</f>
        <v>1</v>
      </c>
    </row>
    <row r="29" spans="1:34" s="15" customFormat="1" ht="12.75" customHeight="1" x14ac:dyDescent="0.3">
      <c r="A29" s="94"/>
      <c r="B29" s="105" t="s">
        <v>59</v>
      </c>
      <c r="C29" s="106"/>
      <c r="D29" s="106"/>
      <c r="E29" s="106"/>
      <c r="F29" s="106"/>
      <c r="G29" s="106"/>
      <c r="H29" s="63" t="s">
        <v>55</v>
      </c>
      <c r="I29" s="76"/>
      <c r="J29" s="55"/>
      <c r="K29" s="16"/>
      <c r="L29" s="16"/>
      <c r="M29" s="16"/>
      <c r="N29" s="16"/>
      <c r="O29" s="171">
        <v>200</v>
      </c>
      <c r="P29" s="171">
        <v>200</v>
      </c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53"/>
      <c r="AE29" s="135" t="s">
        <v>56</v>
      </c>
      <c r="AF29" s="177">
        <f>$J$29 +$K$29 +$L$29 +$M$29 +$N$29 +$O$29 +$Q$29 +$T$29 +$V$29 +$W$29 +$Y$29 +$AA$29 +$AB$29 +$AC$29 +$AD$29</f>
        <v>200</v>
      </c>
      <c r="AG29" s="171">
        <f>$P$29 +$R$29 +$S$29 +$U$29 +$X$29 +$Z$29</f>
        <v>200</v>
      </c>
      <c r="AH29" s="182">
        <f>SUM($AF$29+$AG$29)</f>
        <v>400</v>
      </c>
    </row>
    <row r="30" spans="1:34" s="15" customFormat="1" ht="12.75" customHeight="1" x14ac:dyDescent="0.3">
      <c r="A30" s="93"/>
      <c r="B30" s="107"/>
      <c r="C30" s="106"/>
      <c r="D30" s="106"/>
      <c r="E30" s="106"/>
      <c r="F30" s="106"/>
      <c r="G30" s="106"/>
      <c r="H30" s="21"/>
      <c r="I30" s="76"/>
      <c r="J30" s="55"/>
      <c r="K30" s="16"/>
      <c r="L30" s="16"/>
      <c r="M30" s="16"/>
      <c r="N30" s="16"/>
      <c r="O30" s="170">
        <v>9600</v>
      </c>
      <c r="P30" s="170">
        <v>2000</v>
      </c>
      <c r="Q30" s="1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31"/>
      <c r="AE30" s="134"/>
      <c r="AF30" s="165">
        <f>$J$30 +$K$30 +$L$30 +$M$30 +$N$30 +$O$30 +$Q$30 +$T$30 +$V$30 +$W$30 +$Y$30 +$AA$30 +$AB$30 +$AC$30 +$AD$30</f>
        <v>9600</v>
      </c>
      <c r="AG30" s="168">
        <f>$P$30 +$R$30 +$S$30 +$U$30 +$X$30 +$Z$30</f>
        <v>2000</v>
      </c>
      <c r="AH30" s="183">
        <f>SUM($AF$30+$AG$30)</f>
        <v>11600</v>
      </c>
    </row>
    <row r="31" spans="1:34" s="15" customFormat="1" ht="12.75" customHeight="1" x14ac:dyDescent="0.3">
      <c r="A31" s="94"/>
      <c r="B31" s="108" t="s">
        <v>60</v>
      </c>
      <c r="C31" s="109"/>
      <c r="D31" s="109"/>
      <c r="E31" s="109"/>
      <c r="F31" s="109"/>
      <c r="G31" s="109"/>
      <c r="H31" s="110" t="s">
        <v>61</v>
      </c>
      <c r="I31" s="118"/>
      <c r="J31" s="165">
        <v>104</v>
      </c>
      <c r="K31" s="126"/>
      <c r="L31" s="168">
        <v>99</v>
      </c>
      <c r="M31" s="126"/>
      <c r="N31" s="168">
        <v>230</v>
      </c>
      <c r="O31" s="126"/>
      <c r="P31" s="126"/>
      <c r="Q31" s="126"/>
      <c r="R31" s="126"/>
      <c r="S31" s="126"/>
      <c r="T31" s="126"/>
      <c r="U31" s="168">
        <v>100</v>
      </c>
      <c r="V31" s="168">
        <v>100</v>
      </c>
      <c r="W31" s="168">
        <v>210</v>
      </c>
      <c r="X31" s="168">
        <v>210</v>
      </c>
      <c r="Y31" s="126"/>
      <c r="Z31" s="126"/>
      <c r="AA31" s="126"/>
      <c r="AB31" s="168">
        <v>15.5</v>
      </c>
      <c r="AC31" s="168">
        <v>200</v>
      </c>
      <c r="AD31" s="175">
        <v>7.5</v>
      </c>
      <c r="AE31" s="136" t="s">
        <v>56</v>
      </c>
      <c r="AF31" s="165">
        <f>$J$31 +$K$31 +$L$31 +$M$31 +$N$31 +$O$31 +$Q$31 +$T$31 +$V$31 +$W$31 +$Y$31 +$AA$31 +$AB$31 +$AC$31 +$AD$31</f>
        <v>966</v>
      </c>
      <c r="AG31" s="168">
        <f>$P$31 +$R$31 +$S$31 +$U$31 +$X$31 +$Z$31</f>
        <v>310</v>
      </c>
      <c r="AH31" s="183">
        <f>SUM($AF$31+$AG$31)</f>
        <v>1276</v>
      </c>
    </row>
    <row r="32" spans="1:34" s="15" customFormat="1" ht="12.75" customHeight="1" x14ac:dyDescent="0.3">
      <c r="A32" s="93"/>
      <c r="B32" s="111"/>
      <c r="C32" s="109"/>
      <c r="D32" s="109"/>
      <c r="E32" s="109"/>
      <c r="F32" s="109"/>
      <c r="G32" s="109"/>
      <c r="H32" s="112"/>
      <c r="I32" s="118"/>
      <c r="J32" s="164">
        <v>5</v>
      </c>
      <c r="K32" s="126"/>
      <c r="L32" s="166">
        <v>4.8</v>
      </c>
      <c r="M32" s="126"/>
      <c r="N32" s="166">
        <v>11</v>
      </c>
      <c r="O32" s="126"/>
      <c r="P32" s="126"/>
      <c r="Q32" s="126"/>
      <c r="R32" s="126"/>
      <c r="S32" s="126"/>
      <c r="T32" s="126"/>
      <c r="U32" s="166">
        <v>1</v>
      </c>
      <c r="V32" s="166">
        <v>4.8</v>
      </c>
      <c r="W32" s="166">
        <v>10.1</v>
      </c>
      <c r="X32" s="166">
        <v>2.1</v>
      </c>
      <c r="Y32" s="126"/>
      <c r="Z32" s="126"/>
      <c r="AA32" s="126"/>
      <c r="AB32" s="166">
        <v>0.7</v>
      </c>
      <c r="AC32" s="166">
        <v>9.6</v>
      </c>
      <c r="AD32" s="174">
        <v>0.4</v>
      </c>
      <c r="AE32" s="137"/>
      <c r="AF32" s="165">
        <f>$J$32 +$K$32 +$L$32 +$M$32 +$N$32 +$O$32 +$Q$32 +$T$32 +$V$32 +$W$32 +$Y$32 +$AA$32 +$AB$32 +$AC$32 +$AD$32</f>
        <v>46.400000000000006</v>
      </c>
      <c r="AG32" s="168">
        <f>$P$32 +$R$32 +$S$32 +$U$32 +$X$32 +$Z$32</f>
        <v>3.1</v>
      </c>
      <c r="AH32" s="183">
        <f>SUM($AF$32+$AG$32)</f>
        <v>49.500000000000007</v>
      </c>
    </row>
    <row r="33" spans="1:54" s="15" customFormat="1" ht="12.75" customHeight="1" x14ac:dyDescent="0.3">
      <c r="A33" s="94"/>
      <c r="B33" s="108" t="s">
        <v>62</v>
      </c>
      <c r="C33" s="109"/>
      <c r="D33" s="109"/>
      <c r="E33" s="109"/>
      <c r="F33" s="109"/>
      <c r="G33" s="109"/>
      <c r="H33" s="110" t="s">
        <v>63</v>
      </c>
      <c r="I33" s="118"/>
      <c r="J33" s="125"/>
      <c r="K33" s="126"/>
      <c r="L33" s="126"/>
      <c r="M33" s="168">
        <v>150</v>
      </c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31"/>
      <c r="AE33" s="136" t="s">
        <v>56</v>
      </c>
      <c r="AF33" s="165">
        <f>$J$33 +$K$33 +$L$33 +$M$33 +$N$33 +$O$33 +$Q$33 +$T$33 +$V$33 +$W$33 +$Y$33 +$AA$33 +$AB$33 +$AC$33 +$AD$33</f>
        <v>150</v>
      </c>
      <c r="AG33" s="168">
        <f>$P$33 +$R$33 +$S$33 +$U$33 +$X$33 +$Z$33</f>
        <v>0</v>
      </c>
      <c r="AH33" s="183">
        <f>SUM($AF$33+$AG$33)</f>
        <v>150</v>
      </c>
    </row>
    <row r="34" spans="1:54" s="15" customFormat="1" ht="12.75" customHeight="1" x14ac:dyDescent="0.3">
      <c r="A34" s="93"/>
      <c r="B34" s="111"/>
      <c r="C34" s="109"/>
      <c r="D34" s="109"/>
      <c r="E34" s="109"/>
      <c r="F34" s="109"/>
      <c r="G34" s="109"/>
      <c r="H34" s="112"/>
      <c r="I34" s="118"/>
      <c r="J34" s="125"/>
      <c r="K34" s="126"/>
      <c r="L34" s="126"/>
      <c r="M34" s="166">
        <v>5</v>
      </c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31"/>
      <c r="AE34" s="137"/>
      <c r="AF34" s="165">
        <f>$J$34 +$K$34 +$L$34 +$M$34 +$N$34 +$O$34 +$Q$34 +$T$34 +$V$34 +$W$34 +$Y$34 +$AA$34 +$AB$34 +$AC$34 +$AD$34</f>
        <v>5</v>
      </c>
      <c r="AG34" s="168">
        <f>$P$34 +$R$34 +$S$34 +$U$34 +$X$34 +$Z$34</f>
        <v>0</v>
      </c>
      <c r="AH34" s="183">
        <f>SUM($AF$34+$AG$34)</f>
        <v>5</v>
      </c>
    </row>
    <row r="35" spans="1:54" s="15" customFormat="1" ht="12.75" customHeight="1" x14ac:dyDescent="0.3">
      <c r="A35" s="94"/>
      <c r="B35" s="108" t="s">
        <v>64</v>
      </c>
      <c r="C35" s="109"/>
      <c r="D35" s="109"/>
      <c r="E35" s="109"/>
      <c r="F35" s="109"/>
      <c r="G35" s="109"/>
      <c r="H35" s="110" t="s">
        <v>58</v>
      </c>
      <c r="I35" s="118"/>
      <c r="J35" s="125"/>
      <c r="K35" s="126"/>
      <c r="L35" s="126"/>
      <c r="M35" s="126"/>
      <c r="N35" s="126"/>
      <c r="O35" s="168">
        <v>29</v>
      </c>
      <c r="P35" s="168">
        <v>29</v>
      </c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31"/>
      <c r="AE35" s="136" t="s">
        <v>56</v>
      </c>
      <c r="AF35" s="165">
        <f>$J$35 +$K$35 +$L$35 +$M$35 +$N$35 +$O$35 +$Q$35 +$T$35 +$V$35 +$W$35 +$Y$35 +$AA$35 +$AB$35 +$AC$35 +$AD$35</f>
        <v>29</v>
      </c>
      <c r="AG35" s="168">
        <f>$P$35 +$R$35 +$S$35 +$U$35 +$X$35 +$Z$35</f>
        <v>29</v>
      </c>
      <c r="AH35" s="183">
        <f>SUM($AF$35+$AG$35)</f>
        <v>58</v>
      </c>
    </row>
    <row r="36" spans="1:54" s="15" customFormat="1" ht="12.75" customHeight="1" x14ac:dyDescent="0.3">
      <c r="A36" s="93"/>
      <c r="B36" s="111"/>
      <c r="C36" s="109"/>
      <c r="D36" s="109"/>
      <c r="E36" s="109"/>
      <c r="F36" s="109"/>
      <c r="G36" s="109"/>
      <c r="H36" s="112"/>
      <c r="I36" s="118"/>
      <c r="J36" s="125"/>
      <c r="K36" s="126"/>
      <c r="L36" s="126"/>
      <c r="M36" s="126"/>
      <c r="N36" s="126"/>
      <c r="O36" s="166">
        <v>1.3919999999999999</v>
      </c>
      <c r="P36" s="166">
        <v>0.308</v>
      </c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31"/>
      <c r="AE36" s="137"/>
      <c r="AF36" s="165">
        <f>$J$36 +$K$36 +$L$36 +$M$36 +$N$36 +$O$36 +$Q$36 +$T$36 +$V$36 +$W$36 +$Y$36 +$AA$36 +$AB$36 +$AC$36 +$AD$36</f>
        <v>1.3919999999999999</v>
      </c>
      <c r="AG36" s="168">
        <f>$P$36 +$R$36 +$S$36 +$U$36 +$X$36 +$Z$36</f>
        <v>0.308</v>
      </c>
      <c r="AH36" s="183">
        <f>SUM($AF$36+$AG$36)</f>
        <v>1.7</v>
      </c>
    </row>
    <row r="37" spans="1:54" s="15" customFormat="1" ht="12.75" customHeight="1" x14ac:dyDescent="0.3">
      <c r="A37" s="94"/>
      <c r="B37" s="108" t="s">
        <v>65</v>
      </c>
      <c r="C37" s="109"/>
      <c r="D37" s="109"/>
      <c r="E37" s="109"/>
      <c r="F37" s="109"/>
      <c r="G37" s="109"/>
      <c r="H37" s="110" t="s">
        <v>58</v>
      </c>
      <c r="I37" s="118"/>
      <c r="J37" s="125"/>
      <c r="K37" s="168">
        <v>26</v>
      </c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31"/>
      <c r="AE37" s="136" t="s">
        <v>56</v>
      </c>
      <c r="AF37" s="165">
        <f>$J$37 +$K$37 +$L$37 +$M$37 +$N$37 +$O$37 +$Q$37 +$T$37 +$V$37 +$W$37 +$Y$37 +$AA$37 +$AB$37 +$AC$37 +$AD$37</f>
        <v>26</v>
      </c>
      <c r="AG37" s="168">
        <f>$P$37 +$R$37 +$S$37 +$U$37 +$X$37 +$Z$37</f>
        <v>0</v>
      </c>
      <c r="AH37" s="183">
        <f>SUM($AF$37+$AG$37)</f>
        <v>26</v>
      </c>
    </row>
    <row r="38" spans="1:54" s="15" customFormat="1" ht="12.75" customHeight="1" x14ac:dyDescent="0.3">
      <c r="A38" s="93"/>
      <c r="B38" s="111"/>
      <c r="C38" s="109"/>
      <c r="D38" s="109"/>
      <c r="E38" s="109"/>
      <c r="F38" s="109"/>
      <c r="G38" s="109"/>
      <c r="H38" s="112"/>
      <c r="I38" s="118"/>
      <c r="J38" s="125"/>
      <c r="K38" s="166">
        <v>1.24</v>
      </c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31"/>
      <c r="AE38" s="137"/>
      <c r="AF38" s="165">
        <f>$J$38 +$K$38 +$L$38 +$M$38 +$N$38 +$O$38 +$Q$38 +$T$38 +$V$38 +$W$38 +$Y$38 +$AA$38 +$AB$38 +$AC$38 +$AD$38</f>
        <v>1.24</v>
      </c>
      <c r="AG38" s="168">
        <f>$P$38 +$R$38 +$S$38 +$U$38 +$X$38 +$Z$38</f>
        <v>0</v>
      </c>
      <c r="AH38" s="183">
        <f>SUM($AF$38+$AG$38)</f>
        <v>1.24</v>
      </c>
    </row>
    <row r="39" spans="1:54" s="15" customFormat="1" ht="12.75" customHeight="1" x14ac:dyDescent="0.3">
      <c r="A39" s="94"/>
      <c r="B39" s="108" t="s">
        <v>66</v>
      </c>
      <c r="C39" s="109"/>
      <c r="D39" s="109"/>
      <c r="E39" s="109"/>
      <c r="F39" s="109"/>
      <c r="G39" s="109"/>
      <c r="H39" s="110" t="s">
        <v>67</v>
      </c>
      <c r="I39" s="118"/>
      <c r="J39" s="125"/>
      <c r="K39" s="126"/>
      <c r="L39" s="126"/>
      <c r="M39" s="126"/>
      <c r="N39" s="126"/>
      <c r="O39" s="168">
        <v>3</v>
      </c>
      <c r="P39" s="168">
        <v>4</v>
      </c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31"/>
      <c r="AE39" s="136" t="s">
        <v>56</v>
      </c>
      <c r="AF39" s="165">
        <f>$J$39 +$K$39 +$L$39 +$M$39 +$N$39 +$O$39 +$Q$39 +$T$39 +$V$39 +$W$39 +$Y$39 +$AA$39 +$AB$39 +$AC$39 +$AD$39</f>
        <v>3</v>
      </c>
      <c r="AG39" s="168">
        <f>$P$39 +$R$39 +$S$39 +$U$39 +$X$39 +$Z$39</f>
        <v>4</v>
      </c>
      <c r="AH39" s="183">
        <f>SUM($AF$39+$AG$39)</f>
        <v>7</v>
      </c>
    </row>
    <row r="40" spans="1:54" s="15" customFormat="1" ht="12.75" customHeight="1" x14ac:dyDescent="0.3">
      <c r="A40" s="93"/>
      <c r="B40" s="111"/>
      <c r="C40" s="109"/>
      <c r="D40" s="109"/>
      <c r="E40" s="109"/>
      <c r="F40" s="109"/>
      <c r="G40" s="109"/>
      <c r="H40" s="112"/>
      <c r="I40" s="118"/>
      <c r="J40" s="125"/>
      <c r="K40" s="126"/>
      <c r="L40" s="126"/>
      <c r="M40" s="126"/>
      <c r="N40" s="126"/>
      <c r="O40" s="166">
        <v>6</v>
      </c>
      <c r="P40" s="166">
        <v>2</v>
      </c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31"/>
      <c r="AE40" s="137"/>
      <c r="AF40" s="165">
        <f>$J$40 +$K$40 +$L$40 +$M$40 +$N$40 +$O$40 +$Q$40 +$T$40 +$V$40 +$W$40 +$Y$40 +$AA$40 +$AB$40 +$AC$40 +$AD$40</f>
        <v>6</v>
      </c>
      <c r="AG40" s="168">
        <f>$P$40 +$R$40 +$S$40 +$U$40 +$X$40 +$Z$40</f>
        <v>2</v>
      </c>
      <c r="AH40" s="183">
        <f>SUM($AF$40+$AG$40)</f>
        <v>8</v>
      </c>
    </row>
    <row r="41" spans="1:54" s="15" customFormat="1" ht="12.75" customHeight="1" x14ac:dyDescent="0.3">
      <c r="A41" s="94"/>
      <c r="B41" s="108" t="s">
        <v>68</v>
      </c>
      <c r="C41" s="109"/>
      <c r="D41" s="109"/>
      <c r="E41" s="109"/>
      <c r="F41" s="109"/>
      <c r="G41" s="109"/>
      <c r="H41" s="110" t="s">
        <v>58</v>
      </c>
      <c r="I41" s="118"/>
      <c r="J41" s="125"/>
      <c r="K41" s="126"/>
      <c r="L41" s="126"/>
      <c r="M41" s="126"/>
      <c r="N41" s="126"/>
      <c r="O41" s="168">
        <v>20</v>
      </c>
      <c r="P41" s="168">
        <v>20</v>
      </c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31"/>
      <c r="AE41" s="136" t="s">
        <v>69</v>
      </c>
      <c r="AF41" s="165">
        <f>$J$41 +$K$41 +$L$41 +$M$41 +$N$41 +$O$41 +$Q$41 +$T$41 +$V$41 +$W$41 +$Y$41 +$AA$41 +$AB$41 +$AC$41 +$AD$41</f>
        <v>20</v>
      </c>
      <c r="AG41" s="168">
        <f>$P$41 +$R$41 +$S$41 +$U$41 +$X$41 +$Z$41</f>
        <v>20</v>
      </c>
      <c r="AH41" s="183">
        <f>SUM($AF$41+$AG$41)</f>
        <v>40</v>
      </c>
    </row>
    <row r="42" spans="1:54" s="15" customFormat="1" ht="12.75" customHeight="1" x14ac:dyDescent="0.3">
      <c r="A42" s="93"/>
      <c r="B42" s="111"/>
      <c r="C42" s="109"/>
      <c r="D42" s="109"/>
      <c r="E42" s="109"/>
      <c r="F42" s="109"/>
      <c r="G42" s="109"/>
      <c r="H42" s="112"/>
      <c r="I42" s="118"/>
      <c r="J42" s="125"/>
      <c r="K42" s="126"/>
      <c r="L42" s="126"/>
      <c r="M42" s="126"/>
      <c r="N42" s="126"/>
      <c r="O42" s="166">
        <v>1</v>
      </c>
      <c r="P42" s="166">
        <v>0.2</v>
      </c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31"/>
      <c r="AE42" s="137"/>
      <c r="AF42" s="165">
        <f>$J$42 +$K$42 +$L$42 +$M$42 +$N$42 +$O$42 +$Q$42 +$T$42 +$V$42 +$W$42 +$Y$42 +$AA$42 +$AB$42 +$AC$42 +$AD$42</f>
        <v>1</v>
      </c>
      <c r="AG42" s="168">
        <f>$P$42 +$R$42 +$S$42 +$U$42 +$X$42 +$Z$42</f>
        <v>0.2</v>
      </c>
      <c r="AH42" s="183">
        <f>SUM($AF$42+$AG$42)</f>
        <v>1.2</v>
      </c>
    </row>
    <row r="43" spans="1:54" s="15" customFormat="1" ht="12.75" customHeight="1" x14ac:dyDescent="0.3">
      <c r="A43" s="94"/>
      <c r="B43" s="108" t="s">
        <v>70</v>
      </c>
      <c r="C43" s="109"/>
      <c r="D43" s="109"/>
      <c r="E43" s="109"/>
      <c r="F43" s="109"/>
      <c r="G43" s="109"/>
      <c r="H43" s="110" t="s">
        <v>58</v>
      </c>
      <c r="I43" s="118"/>
      <c r="J43" s="125"/>
      <c r="K43" s="126"/>
      <c r="L43" s="126"/>
      <c r="M43" s="126"/>
      <c r="N43" s="126"/>
      <c r="O43" s="168">
        <v>80</v>
      </c>
      <c r="P43" s="168">
        <v>80</v>
      </c>
      <c r="Q43" s="126"/>
      <c r="R43" s="126"/>
      <c r="S43" s="168">
        <v>204.9</v>
      </c>
      <c r="T43" s="168">
        <v>204.9</v>
      </c>
      <c r="U43" s="126"/>
      <c r="V43" s="126"/>
      <c r="W43" s="126"/>
      <c r="X43" s="126"/>
      <c r="Y43" s="126"/>
      <c r="Z43" s="126"/>
      <c r="AA43" s="126"/>
      <c r="AB43" s="126"/>
      <c r="AC43" s="126"/>
      <c r="AD43" s="131"/>
      <c r="AE43" s="136" t="s">
        <v>71</v>
      </c>
      <c r="AF43" s="165">
        <f>$J$43 +$K$43 +$L$43 +$M$43 +$N$43 +$O$43 +$Q$43 +$T$43 +$V$43 +$W$43 +$Y$43 +$AA$43 +$AB$43 +$AC$43 +$AD$43</f>
        <v>284.89999999999998</v>
      </c>
      <c r="AG43" s="168">
        <f>$P$43 +$R$43 +$S$43 +$U$43 +$X$43 +$Z$43</f>
        <v>284.89999999999998</v>
      </c>
      <c r="AH43" s="183">
        <f>SUM($AF$43+$AG$43)</f>
        <v>569.79999999999995</v>
      </c>
    </row>
    <row r="44" spans="1:54" s="15" customFormat="1" ht="12.75" customHeight="1" x14ac:dyDescent="0.3">
      <c r="A44" s="93"/>
      <c r="B44" s="111"/>
      <c r="C44" s="109"/>
      <c r="D44" s="109"/>
      <c r="E44" s="109"/>
      <c r="F44" s="109"/>
      <c r="G44" s="109"/>
      <c r="H44" s="112"/>
      <c r="I44" s="118"/>
      <c r="J44" s="125"/>
      <c r="K44" s="126"/>
      <c r="L44" s="126"/>
      <c r="M44" s="126"/>
      <c r="N44" s="126"/>
      <c r="O44" s="166">
        <v>3.8</v>
      </c>
      <c r="P44" s="166">
        <v>0.8</v>
      </c>
      <c r="Q44" s="126"/>
      <c r="R44" s="126"/>
      <c r="S44" s="166">
        <v>2</v>
      </c>
      <c r="T44" s="166">
        <v>9.8000000000000007</v>
      </c>
      <c r="U44" s="126"/>
      <c r="V44" s="126"/>
      <c r="W44" s="126"/>
      <c r="X44" s="126"/>
      <c r="Y44" s="126"/>
      <c r="Z44" s="126"/>
      <c r="AA44" s="126"/>
      <c r="AB44" s="126"/>
      <c r="AC44" s="126"/>
      <c r="AD44" s="131"/>
      <c r="AE44" s="137"/>
      <c r="AF44" s="165">
        <f>$J$44 +$K$44 +$L$44 +$M$44 +$N$44 +$O$44 +$Q$44 +$T$44 +$V$44 +$W$44 +$Y$44 +$AA$44 +$AB$44 +$AC$44 +$AD$44</f>
        <v>13.600000000000001</v>
      </c>
      <c r="AG44" s="168">
        <f>$P$44 +$R$44 +$S$44 +$U$44 +$X$44 +$Z$44</f>
        <v>2.8</v>
      </c>
      <c r="AH44" s="183">
        <f>SUM($AF$44+$AG$44)</f>
        <v>16.400000000000002</v>
      </c>
    </row>
    <row r="45" spans="1:54" s="15" customFormat="1" ht="12.75" customHeight="1" x14ac:dyDescent="0.3">
      <c r="A45" s="94"/>
      <c r="B45" s="108" t="s">
        <v>72</v>
      </c>
      <c r="C45" s="109"/>
      <c r="D45" s="109"/>
      <c r="E45" s="109"/>
      <c r="F45" s="109"/>
      <c r="G45" s="109"/>
      <c r="H45" s="110" t="s">
        <v>58</v>
      </c>
      <c r="I45" s="118"/>
      <c r="J45" s="125"/>
      <c r="K45" s="126"/>
      <c r="L45" s="168">
        <v>1.8</v>
      </c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31"/>
      <c r="AE45" s="136" t="s">
        <v>56</v>
      </c>
      <c r="AF45" s="165">
        <f>$J$45 +$K$45 +$L$45 +$M$45 +$N$45 +$O$45 +$Q$45 +$T$45 +$V$45 +$W$45 +$Y$45 +$AA$45 +$AB$45 +$AC$45 +$AD$45</f>
        <v>1.8</v>
      </c>
      <c r="AG45" s="168">
        <f>$P$45 +$R$45 +$S$45 +$U$45 +$X$45 +$Z$45</f>
        <v>0</v>
      </c>
      <c r="AH45" s="183">
        <f>SUM($AF$45+$AG$45)</f>
        <v>1.8</v>
      </c>
    </row>
    <row r="46" spans="1:54" s="15" customFormat="1" ht="12.75" customHeight="1" thickBot="1" x14ac:dyDescent="0.35">
      <c r="A46" s="93"/>
      <c r="B46" s="113"/>
      <c r="C46" s="114"/>
      <c r="D46" s="114"/>
      <c r="E46" s="114"/>
      <c r="F46" s="114"/>
      <c r="G46" s="114"/>
      <c r="H46" s="115"/>
      <c r="I46" s="119"/>
      <c r="J46" s="127"/>
      <c r="K46" s="128"/>
      <c r="L46" s="169">
        <v>8.5999999999999993E-2</v>
      </c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32"/>
      <c r="AE46" s="138"/>
      <c r="AF46" s="178">
        <f>$J$46 +$K$46 +$L$46 +$M$46 +$N$46 +$O$46 +$Q$46 +$T$46 +$V$46 +$W$46 +$Y$46 +$AA$46 +$AB$46 +$AC$46 +$AD$46</f>
        <v>8.5999999999999993E-2</v>
      </c>
      <c r="AG46" s="180">
        <f>$P$46 +$R$46 +$S$46 +$U$46 +$X$46 +$Z$46</f>
        <v>0</v>
      </c>
      <c r="AH46" s="184">
        <f>SUM($AF$46+$AG$46)</f>
        <v>8.5999999999999993E-2</v>
      </c>
    </row>
    <row r="47" spans="1:54" s="14" customFormat="1" ht="12.75" customHeight="1" x14ac:dyDescent="0.3">
      <c r="A47" s="11"/>
      <c r="B47" s="150"/>
      <c r="C47" s="151" t="s">
        <v>20</v>
      </c>
      <c r="D47" s="151"/>
      <c r="E47" s="151"/>
      <c r="F47" s="151"/>
      <c r="G47" s="151"/>
      <c r="H47" s="24" t="s">
        <v>21</v>
      </c>
      <c r="I47" s="25"/>
      <c r="J47" s="74" t="s">
        <v>22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8" t="s">
        <v>52</v>
      </c>
      <c r="AF47" s="79" t="s">
        <v>53</v>
      </c>
      <c r="AG47" s="79"/>
      <c r="AH47" s="80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</row>
    <row r="48" spans="1:54" s="15" customFormat="1" ht="12.75" customHeight="1" x14ac:dyDescent="0.3">
      <c r="A48" s="12"/>
      <c r="B48" s="147"/>
      <c r="C48" s="28"/>
      <c r="D48" s="28"/>
      <c r="E48" s="28"/>
      <c r="F48" s="28"/>
      <c r="G48" s="28"/>
      <c r="H48" s="26"/>
      <c r="I48" s="27"/>
      <c r="J48" s="139" t="s">
        <v>36</v>
      </c>
      <c r="K48" s="28"/>
      <c r="L48" s="28"/>
      <c r="M48" s="67">
        <v>0.41666666666666669</v>
      </c>
      <c r="N48" s="28"/>
      <c r="O48" s="68" t="s">
        <v>46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68" t="s">
        <v>50</v>
      </c>
      <c r="AC48" s="28"/>
      <c r="AD48" s="45"/>
      <c r="AE48" s="81"/>
      <c r="AF48" s="82" t="s">
        <v>31</v>
      </c>
      <c r="AG48" s="82" t="s">
        <v>32</v>
      </c>
      <c r="AH48" s="69" t="s">
        <v>33</v>
      </c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</row>
    <row r="49" spans="1:34" s="15" customFormat="1" ht="12.75" customHeight="1" x14ac:dyDescent="0.3">
      <c r="A49" s="12"/>
      <c r="B49" s="147"/>
      <c r="C49" s="28"/>
      <c r="D49" s="28"/>
      <c r="E49" s="28"/>
      <c r="F49" s="28"/>
      <c r="G49" s="28"/>
      <c r="H49" s="26"/>
      <c r="I49" s="27"/>
      <c r="J49" s="139" t="s">
        <v>34</v>
      </c>
      <c r="K49" s="68" t="s">
        <v>35</v>
      </c>
      <c r="L49" s="68" t="s">
        <v>37</v>
      </c>
      <c r="M49" s="68" t="s">
        <v>38</v>
      </c>
      <c r="N49" s="68" t="s">
        <v>39</v>
      </c>
      <c r="O49" s="68" t="s">
        <v>40</v>
      </c>
      <c r="P49" s="21"/>
      <c r="Q49" s="68" t="s">
        <v>41</v>
      </c>
      <c r="R49" s="21"/>
      <c r="S49" s="68" t="s">
        <v>42</v>
      </c>
      <c r="T49" s="21"/>
      <c r="U49" s="68" t="s">
        <v>43</v>
      </c>
      <c r="V49" s="21"/>
      <c r="W49" s="68" t="s">
        <v>44</v>
      </c>
      <c r="X49" s="21"/>
      <c r="Y49" s="68" t="s">
        <v>45</v>
      </c>
      <c r="Z49" s="21"/>
      <c r="AA49" s="68" t="s">
        <v>47</v>
      </c>
      <c r="AB49" s="68" t="s">
        <v>48</v>
      </c>
      <c r="AC49" s="68" t="s">
        <v>49</v>
      </c>
      <c r="AD49" s="75" t="s">
        <v>51</v>
      </c>
      <c r="AE49" s="81"/>
      <c r="AF49" s="28"/>
      <c r="AG49" s="28"/>
      <c r="AH49" s="29"/>
    </row>
    <row r="50" spans="1:34" s="13" customFormat="1" ht="12.75" customHeight="1" x14ac:dyDescent="0.3">
      <c r="B50" s="147"/>
      <c r="C50" s="28"/>
      <c r="D50" s="28"/>
      <c r="E50" s="28"/>
      <c r="F50" s="28"/>
      <c r="G50" s="28"/>
      <c r="H50" s="26"/>
      <c r="I50" s="27"/>
      <c r="J50" s="14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76"/>
      <c r="AE50" s="81"/>
      <c r="AF50" s="28"/>
      <c r="AG50" s="28"/>
      <c r="AH50" s="29"/>
    </row>
    <row r="51" spans="1:34" s="15" customFormat="1" ht="12.75" customHeight="1" x14ac:dyDescent="0.3">
      <c r="A51" s="12"/>
      <c r="B51" s="147"/>
      <c r="C51" s="28"/>
      <c r="D51" s="28"/>
      <c r="E51" s="28"/>
      <c r="F51" s="28"/>
      <c r="G51" s="28"/>
      <c r="H51" s="26"/>
      <c r="I51" s="27"/>
      <c r="J51" s="140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76"/>
      <c r="AE51" s="81"/>
      <c r="AF51" s="28"/>
      <c r="AG51" s="28"/>
      <c r="AH51" s="29"/>
    </row>
    <row r="52" spans="1:34" s="15" customFormat="1" ht="12.75" customHeight="1" x14ac:dyDescent="0.3">
      <c r="A52" s="12"/>
      <c r="B52" s="147"/>
      <c r="C52" s="28"/>
      <c r="D52" s="28"/>
      <c r="E52" s="28"/>
      <c r="F52" s="28"/>
      <c r="G52" s="28"/>
      <c r="H52" s="26"/>
      <c r="I52" s="27"/>
      <c r="J52" s="141" t="s">
        <v>31</v>
      </c>
      <c r="K52" s="70" t="s">
        <v>31</v>
      </c>
      <c r="L52" s="70" t="s">
        <v>31</v>
      </c>
      <c r="M52" s="70" t="s">
        <v>31</v>
      </c>
      <c r="N52" s="70" t="s">
        <v>31</v>
      </c>
      <c r="O52" s="70" t="s">
        <v>31</v>
      </c>
      <c r="P52" s="70" t="s">
        <v>32</v>
      </c>
      <c r="Q52" s="70" t="s">
        <v>31</v>
      </c>
      <c r="R52" s="70" t="s">
        <v>32</v>
      </c>
      <c r="S52" s="70" t="s">
        <v>32</v>
      </c>
      <c r="T52" s="70" t="s">
        <v>31</v>
      </c>
      <c r="U52" s="70" t="s">
        <v>32</v>
      </c>
      <c r="V52" s="70" t="s">
        <v>31</v>
      </c>
      <c r="W52" s="70" t="s">
        <v>31</v>
      </c>
      <c r="X52" s="70" t="s">
        <v>32</v>
      </c>
      <c r="Y52" s="70" t="s">
        <v>31</v>
      </c>
      <c r="Z52" s="70" t="s">
        <v>32</v>
      </c>
      <c r="AA52" s="70" t="s">
        <v>31</v>
      </c>
      <c r="AB52" s="70" t="s">
        <v>31</v>
      </c>
      <c r="AC52" s="70" t="s">
        <v>31</v>
      </c>
      <c r="AD52" s="77" t="s">
        <v>31</v>
      </c>
      <c r="AE52" s="81"/>
      <c r="AF52" s="28"/>
      <c r="AG52" s="28"/>
      <c r="AH52" s="29"/>
    </row>
    <row r="53" spans="1:34" s="15" customFormat="1" ht="12.75" customHeight="1" x14ac:dyDescent="0.3">
      <c r="A53" s="12"/>
      <c r="B53" s="147"/>
      <c r="C53" s="28"/>
      <c r="D53" s="28"/>
      <c r="E53" s="28"/>
      <c r="F53" s="28"/>
      <c r="G53" s="28"/>
      <c r="H53" s="26"/>
      <c r="I53" s="27"/>
      <c r="J53" s="142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65"/>
      <c r="AE53" s="81"/>
      <c r="AF53" s="28"/>
      <c r="AG53" s="28"/>
      <c r="AH53" s="29"/>
    </row>
    <row r="54" spans="1:34" s="14" customFormat="1" ht="12.75" customHeight="1" thickBot="1" x14ac:dyDescent="0.35">
      <c r="A54" s="11"/>
      <c r="B54" s="147"/>
      <c r="C54" s="28"/>
      <c r="D54" s="28"/>
      <c r="E54" s="28"/>
      <c r="F54" s="28"/>
      <c r="G54" s="28"/>
      <c r="H54" s="26"/>
      <c r="I54" s="27"/>
      <c r="J54" s="142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65"/>
      <c r="AE54" s="81"/>
      <c r="AF54" s="28"/>
      <c r="AG54" s="28"/>
      <c r="AH54" s="29"/>
    </row>
    <row r="55" spans="1:34" ht="12.75" customHeight="1" x14ac:dyDescent="0.3">
      <c r="B55" s="150"/>
      <c r="C55" s="151" t="s">
        <v>23</v>
      </c>
      <c r="D55" s="151"/>
      <c r="E55" s="151"/>
      <c r="F55" s="151"/>
      <c r="G55" s="151"/>
      <c r="H55" s="151"/>
      <c r="I55" s="154"/>
      <c r="J55" s="72">
        <v>48</v>
      </c>
      <c r="K55" s="73">
        <v>48</v>
      </c>
      <c r="L55" s="73">
        <v>48</v>
      </c>
      <c r="M55" s="73">
        <v>48</v>
      </c>
      <c r="N55" s="73">
        <v>48</v>
      </c>
      <c r="O55" s="73">
        <v>48</v>
      </c>
      <c r="P55" s="73">
        <v>10</v>
      </c>
      <c r="Q55" s="73">
        <v>48</v>
      </c>
      <c r="R55" s="73">
        <v>10</v>
      </c>
      <c r="S55" s="73">
        <v>10</v>
      </c>
      <c r="T55" s="73">
        <v>48</v>
      </c>
      <c r="U55" s="73">
        <v>10</v>
      </c>
      <c r="V55" s="73">
        <v>48</v>
      </c>
      <c r="W55" s="73">
        <v>48</v>
      </c>
      <c r="X55" s="73">
        <v>10</v>
      </c>
      <c r="Y55" s="73">
        <v>48</v>
      </c>
      <c r="Z55" s="73">
        <v>10</v>
      </c>
      <c r="AA55" s="73">
        <v>48</v>
      </c>
      <c r="AB55" s="73">
        <v>48</v>
      </c>
      <c r="AC55" s="73">
        <v>48</v>
      </c>
      <c r="AD55" s="83">
        <v>48</v>
      </c>
      <c r="AE55" s="159"/>
      <c r="AF55" s="158"/>
      <c r="AG55" s="87"/>
      <c r="AH55" s="88"/>
    </row>
    <row r="56" spans="1:34" ht="12.75" customHeight="1" x14ac:dyDescent="0.3">
      <c r="B56" s="147"/>
      <c r="C56" s="28" t="s">
        <v>24</v>
      </c>
      <c r="D56" s="28"/>
      <c r="E56" s="28"/>
      <c r="F56" s="28"/>
      <c r="G56" s="28"/>
      <c r="H56" s="28"/>
      <c r="I56" s="45"/>
      <c r="J56" s="155">
        <v>200</v>
      </c>
      <c r="K56" s="156">
        <v>47</v>
      </c>
      <c r="L56" s="156">
        <v>180</v>
      </c>
      <c r="M56" s="156">
        <v>150</v>
      </c>
      <c r="N56" s="156">
        <v>200</v>
      </c>
      <c r="O56" s="156">
        <v>200</v>
      </c>
      <c r="P56" s="156">
        <v>200</v>
      </c>
      <c r="Q56" s="156">
        <v>80</v>
      </c>
      <c r="R56" s="156">
        <v>80</v>
      </c>
      <c r="S56" s="156">
        <v>130</v>
      </c>
      <c r="T56" s="156">
        <v>130</v>
      </c>
      <c r="U56" s="156">
        <v>80</v>
      </c>
      <c r="V56" s="156">
        <v>80</v>
      </c>
      <c r="W56" s="156">
        <v>200</v>
      </c>
      <c r="X56" s="156">
        <v>200</v>
      </c>
      <c r="Y56" s="156">
        <v>15</v>
      </c>
      <c r="Z56" s="156">
        <v>15</v>
      </c>
      <c r="AA56" s="156">
        <v>25</v>
      </c>
      <c r="AB56" s="156">
        <v>100</v>
      </c>
      <c r="AC56" s="156">
        <v>200</v>
      </c>
      <c r="AD56" s="157">
        <v>30</v>
      </c>
      <c r="AE56" s="160"/>
      <c r="AF56" s="161"/>
      <c r="AG56" s="162"/>
      <c r="AH56" s="163"/>
    </row>
    <row r="57" spans="1:34" s="15" customFormat="1" ht="10.199999999999999" customHeight="1" x14ac:dyDescent="0.3">
      <c r="A57" s="94"/>
      <c r="B57" s="108" t="s">
        <v>73</v>
      </c>
      <c r="C57" s="109"/>
      <c r="D57" s="109"/>
      <c r="E57" s="109"/>
      <c r="F57" s="109"/>
      <c r="G57" s="109"/>
      <c r="H57" s="110" t="s">
        <v>58</v>
      </c>
      <c r="I57" s="118"/>
      <c r="J57" s="165">
        <v>32</v>
      </c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68">
        <v>13.6</v>
      </c>
      <c r="AC57" s="126"/>
      <c r="AD57" s="131"/>
      <c r="AE57" s="136" t="s">
        <v>74</v>
      </c>
      <c r="AF57" s="165">
        <f>$J$57 +$K$57 +$L$57 +$M$57 +$N$57 +$O$57 +$Q$57 +$T$57 +$V$57 +$W$57 +$Y$57 +$AA$57 +$AB$57 +$AC$57 +$AD$57</f>
        <v>45.6</v>
      </c>
      <c r="AG57" s="168">
        <f>$P$57 +$R$57 +$S$57 +$U$57 +$X$57 +$Z$57</f>
        <v>0</v>
      </c>
      <c r="AH57" s="183">
        <f>SUM($AF$57+$AG$57)</f>
        <v>45.6</v>
      </c>
    </row>
    <row r="58" spans="1:34" s="15" customFormat="1" ht="12.75" customHeight="1" x14ac:dyDescent="0.3">
      <c r="A58" s="93"/>
      <c r="B58" s="111"/>
      <c r="C58" s="109"/>
      <c r="D58" s="109"/>
      <c r="E58" s="109"/>
      <c r="F58" s="109"/>
      <c r="G58" s="109"/>
      <c r="H58" s="112"/>
      <c r="I58" s="118"/>
      <c r="J58" s="164">
        <v>1.5</v>
      </c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66">
        <v>0.7</v>
      </c>
      <c r="AC58" s="126"/>
      <c r="AD58" s="131"/>
      <c r="AE58" s="137"/>
      <c r="AF58" s="165">
        <f>$J$58 +$K$58 +$L$58 +$M$58 +$N$58 +$O$58 +$Q$58 +$T$58 +$V$58 +$W$58 +$Y$58 +$AA$58 +$AB$58 +$AC$58 +$AD$58</f>
        <v>2.2000000000000002</v>
      </c>
      <c r="AG58" s="168">
        <f>$P$58 +$R$58 +$S$58 +$U$58 +$X$58 +$Z$58</f>
        <v>0</v>
      </c>
      <c r="AH58" s="183">
        <f>SUM($AF$58+$AG$58)</f>
        <v>2.2000000000000002</v>
      </c>
    </row>
    <row r="59" spans="1:34" s="15" customFormat="1" ht="8.4" customHeight="1" x14ac:dyDescent="0.3">
      <c r="A59" s="94"/>
      <c r="B59" s="108" t="s">
        <v>75</v>
      </c>
      <c r="C59" s="109"/>
      <c r="D59" s="109"/>
      <c r="E59" s="109"/>
      <c r="F59" s="109"/>
      <c r="G59" s="109"/>
      <c r="H59" s="110" t="s">
        <v>58</v>
      </c>
      <c r="I59" s="118"/>
      <c r="J59" s="125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68">
        <v>8.1999999999999993</v>
      </c>
      <c r="AD59" s="131"/>
      <c r="AE59" s="136" t="s">
        <v>56</v>
      </c>
      <c r="AF59" s="165">
        <f>$J$59 +$K$59 +$L$59 +$M$59 +$N$59 +$O$59 +$Q$59 +$T$59 +$V$59 +$W$59 +$Y$59 +$AA$59 +$AB$59 +$AC$59 +$AD$59</f>
        <v>8.1999999999999993</v>
      </c>
      <c r="AG59" s="168">
        <f>$P$59 +$R$59 +$S$59 +$U$59 +$X$59 +$Z$59</f>
        <v>0</v>
      </c>
      <c r="AH59" s="183">
        <f>SUM($AF$59+$AG$59)</f>
        <v>8.1999999999999993</v>
      </c>
    </row>
    <row r="60" spans="1:34" s="15" customFormat="1" ht="12.75" customHeight="1" x14ac:dyDescent="0.3">
      <c r="A60" s="93"/>
      <c r="B60" s="111"/>
      <c r="C60" s="109"/>
      <c r="D60" s="109"/>
      <c r="E60" s="109"/>
      <c r="F60" s="109"/>
      <c r="G60" s="109"/>
      <c r="H60" s="112"/>
      <c r="I60" s="118"/>
      <c r="J60" s="125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66">
        <v>0.4</v>
      </c>
      <c r="AD60" s="131"/>
      <c r="AE60" s="137"/>
      <c r="AF60" s="165">
        <f>$J$60 +$K$60 +$L$60 +$M$60 +$N$60 +$O$60 +$Q$60 +$T$60 +$V$60 +$W$60 +$Y$60 +$AA$60 +$AB$60 +$AC$60 +$AD$60</f>
        <v>0.4</v>
      </c>
      <c r="AG60" s="168">
        <f>$P$60 +$R$60 +$S$60 +$U$60 +$X$60 +$Z$60</f>
        <v>0</v>
      </c>
      <c r="AH60" s="183">
        <f>SUM($AF$60+$AG$60)</f>
        <v>0.4</v>
      </c>
    </row>
    <row r="61" spans="1:34" s="15" customFormat="1" ht="9" customHeight="1" x14ac:dyDescent="0.3">
      <c r="A61" s="94"/>
      <c r="B61" s="108" t="s">
        <v>76</v>
      </c>
      <c r="C61" s="109"/>
      <c r="D61" s="109"/>
      <c r="E61" s="109"/>
      <c r="F61" s="109"/>
      <c r="G61" s="109"/>
      <c r="H61" s="110" t="s">
        <v>58</v>
      </c>
      <c r="I61" s="118"/>
      <c r="J61" s="125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68">
        <v>0.95</v>
      </c>
      <c r="V61" s="168">
        <v>0.95</v>
      </c>
      <c r="W61" s="126"/>
      <c r="X61" s="126"/>
      <c r="Y61" s="126"/>
      <c r="Z61" s="126"/>
      <c r="AA61" s="126"/>
      <c r="AB61" s="126"/>
      <c r="AC61" s="126"/>
      <c r="AD61" s="131"/>
      <c r="AE61" s="136" t="s">
        <v>77</v>
      </c>
      <c r="AF61" s="165">
        <f>$J$61 +$K$61 +$L$61 +$M$61 +$N$61 +$O$61 +$Q$61 +$T$61 +$V$61 +$W$61 +$Y$61 +$AA$61 +$AB$61 +$AC$61 +$AD$61</f>
        <v>0.95</v>
      </c>
      <c r="AG61" s="168">
        <f>$P$61 +$R$61 +$S$61 +$U$61 +$X$61 +$Z$61</f>
        <v>0.95</v>
      </c>
      <c r="AH61" s="183">
        <f>SUM($AF$61+$AG$61)</f>
        <v>1.9</v>
      </c>
    </row>
    <row r="62" spans="1:34" s="15" customFormat="1" ht="12.75" customHeight="1" x14ac:dyDescent="0.3">
      <c r="A62" s="93"/>
      <c r="B62" s="111"/>
      <c r="C62" s="109"/>
      <c r="D62" s="109"/>
      <c r="E62" s="109"/>
      <c r="F62" s="109"/>
      <c r="G62" s="109"/>
      <c r="H62" s="112"/>
      <c r="I62" s="118"/>
      <c r="J62" s="125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66">
        <v>0.01</v>
      </c>
      <c r="V62" s="166">
        <v>4.5999999999999999E-2</v>
      </c>
      <c r="W62" s="126"/>
      <c r="X62" s="126"/>
      <c r="Y62" s="126"/>
      <c r="Z62" s="126"/>
      <c r="AA62" s="126"/>
      <c r="AB62" s="126"/>
      <c r="AC62" s="126"/>
      <c r="AD62" s="131"/>
      <c r="AE62" s="137"/>
      <c r="AF62" s="165">
        <f>$J$62 +$K$62 +$L$62 +$M$62 +$N$62 +$O$62 +$Q$62 +$T$62 +$V$62 +$W$62 +$Y$62 +$AA$62 +$AB$62 +$AC$62 +$AD$62</f>
        <v>4.5999999999999999E-2</v>
      </c>
      <c r="AG62" s="168">
        <f>$P$62 +$R$62 +$S$62 +$U$62 +$X$62 +$Z$62</f>
        <v>0.01</v>
      </c>
      <c r="AH62" s="183">
        <f>SUM($AF$62+$AG$62)</f>
        <v>5.6000000000000001E-2</v>
      </c>
    </row>
    <row r="63" spans="1:34" s="15" customFormat="1" ht="9.6" customHeight="1" x14ac:dyDescent="0.3">
      <c r="A63" s="94"/>
      <c r="B63" s="108" t="s">
        <v>78</v>
      </c>
      <c r="C63" s="109"/>
      <c r="D63" s="109"/>
      <c r="E63" s="109"/>
      <c r="F63" s="109"/>
      <c r="G63" s="109"/>
      <c r="H63" s="110" t="s">
        <v>61</v>
      </c>
      <c r="I63" s="118"/>
      <c r="J63" s="125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68">
        <v>6.45</v>
      </c>
      <c r="AC63" s="126"/>
      <c r="AD63" s="131"/>
      <c r="AE63" s="136" t="s">
        <v>56</v>
      </c>
      <c r="AF63" s="165">
        <f>$J$63 +$K$63 +$L$63 +$M$63 +$N$63 +$O$63 +$Q$63 +$T$63 +$V$63 +$W$63 +$Y$63 +$AA$63 +$AB$63 +$AC$63 +$AD$63</f>
        <v>6.45</v>
      </c>
      <c r="AG63" s="168">
        <f>$P$63 +$R$63 +$S$63 +$U$63 +$X$63 +$Z$63</f>
        <v>0</v>
      </c>
      <c r="AH63" s="183">
        <f>SUM($AF$63+$AG$63)</f>
        <v>6.45</v>
      </c>
    </row>
    <row r="64" spans="1:34" s="15" customFormat="1" ht="12.75" customHeight="1" x14ac:dyDescent="0.3">
      <c r="A64" s="93"/>
      <c r="B64" s="111"/>
      <c r="C64" s="109"/>
      <c r="D64" s="109"/>
      <c r="E64" s="109"/>
      <c r="F64" s="109"/>
      <c r="G64" s="109"/>
      <c r="H64" s="112"/>
      <c r="I64" s="118"/>
      <c r="J64" s="125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66">
        <v>0.31</v>
      </c>
      <c r="AC64" s="126"/>
      <c r="AD64" s="131"/>
      <c r="AE64" s="137"/>
      <c r="AF64" s="165">
        <f>$J$64 +$K$64 +$L$64 +$M$64 +$N$64 +$O$64 +$Q$64 +$T$64 +$V$64 +$W$64 +$Y$64 +$AA$64 +$AB$64 +$AC$64 +$AD$64</f>
        <v>0.31</v>
      </c>
      <c r="AG64" s="168">
        <f>$P$64 +$R$64 +$S$64 +$U$64 +$X$64 +$Z$64</f>
        <v>0</v>
      </c>
      <c r="AH64" s="183">
        <f>SUM($AF$64+$AG$64)</f>
        <v>0.31</v>
      </c>
    </row>
    <row r="65" spans="1:34" s="15" customFormat="1" ht="8.4" customHeight="1" x14ac:dyDescent="0.3">
      <c r="A65" s="94"/>
      <c r="B65" s="108" t="s">
        <v>79</v>
      </c>
      <c r="C65" s="109"/>
      <c r="D65" s="109"/>
      <c r="E65" s="109"/>
      <c r="F65" s="109"/>
      <c r="G65" s="109"/>
      <c r="H65" s="110" t="s">
        <v>58</v>
      </c>
      <c r="I65" s="118"/>
      <c r="J65" s="165">
        <v>4</v>
      </c>
      <c r="K65" s="126"/>
      <c r="L65" s="126"/>
      <c r="M65" s="126"/>
      <c r="N65" s="126"/>
      <c r="O65" s="126"/>
      <c r="P65" s="126"/>
      <c r="Q65" s="126"/>
      <c r="R65" s="126"/>
      <c r="S65" s="168">
        <v>4.33</v>
      </c>
      <c r="T65" s="168">
        <v>4.33</v>
      </c>
      <c r="U65" s="126"/>
      <c r="V65" s="126"/>
      <c r="W65" s="126"/>
      <c r="X65" s="126"/>
      <c r="Y65" s="126"/>
      <c r="Z65" s="126"/>
      <c r="AA65" s="126"/>
      <c r="AB65" s="126"/>
      <c r="AC65" s="126"/>
      <c r="AD65" s="175">
        <v>1.2</v>
      </c>
      <c r="AE65" s="136" t="s">
        <v>56</v>
      </c>
      <c r="AF65" s="165">
        <f>$J$65 +$K$65 +$L$65 +$M$65 +$N$65 +$O$65 +$Q$65 +$T$65 +$V$65 +$W$65 +$Y$65 +$AA$65 +$AB$65 +$AC$65 +$AD$65</f>
        <v>9.5299999999999994</v>
      </c>
      <c r="AG65" s="168">
        <f>$P$65 +$R$65 +$S$65 +$U$65 +$X$65 +$Z$65</f>
        <v>4.33</v>
      </c>
      <c r="AH65" s="183">
        <f>SUM($AF$65+$AG$65)</f>
        <v>13.86</v>
      </c>
    </row>
    <row r="66" spans="1:34" s="15" customFormat="1" ht="12.75" customHeight="1" x14ac:dyDescent="0.3">
      <c r="A66" s="93"/>
      <c r="B66" s="111"/>
      <c r="C66" s="109"/>
      <c r="D66" s="109"/>
      <c r="E66" s="109"/>
      <c r="F66" s="109"/>
      <c r="G66" s="109"/>
      <c r="H66" s="112"/>
      <c r="I66" s="118"/>
      <c r="J66" s="164">
        <v>0.19</v>
      </c>
      <c r="K66" s="126"/>
      <c r="L66" s="126"/>
      <c r="M66" s="126"/>
      <c r="N66" s="126"/>
      <c r="O66" s="126"/>
      <c r="P66" s="126"/>
      <c r="Q66" s="126"/>
      <c r="R66" s="126"/>
      <c r="S66" s="166">
        <v>0.04</v>
      </c>
      <c r="T66" s="166">
        <v>0.21</v>
      </c>
      <c r="U66" s="126"/>
      <c r="V66" s="126"/>
      <c r="W66" s="126"/>
      <c r="X66" s="126"/>
      <c r="Y66" s="126"/>
      <c r="Z66" s="126"/>
      <c r="AA66" s="126"/>
      <c r="AB66" s="126"/>
      <c r="AC66" s="126"/>
      <c r="AD66" s="174">
        <v>0.06</v>
      </c>
      <c r="AE66" s="137"/>
      <c r="AF66" s="165">
        <f>$J$66 +$K$66 +$L$66 +$M$66 +$N$66 +$O$66 +$Q$66 +$T$66 +$V$66 +$W$66 +$Y$66 +$AA$66 +$AB$66 +$AC$66 +$AD$66</f>
        <v>0.46</v>
      </c>
      <c r="AG66" s="168">
        <f>$P$66 +$R$66 +$S$66 +$U$66 +$X$66 +$Z$66</f>
        <v>0.04</v>
      </c>
      <c r="AH66" s="183">
        <f>SUM($AF$66+$AG$66)</f>
        <v>0.5</v>
      </c>
    </row>
    <row r="67" spans="1:34" s="15" customFormat="1" ht="9.6" customHeight="1" x14ac:dyDescent="0.3">
      <c r="A67" s="94"/>
      <c r="B67" s="108" t="s">
        <v>80</v>
      </c>
      <c r="C67" s="109"/>
      <c r="D67" s="109"/>
      <c r="E67" s="109"/>
      <c r="F67" s="109"/>
      <c r="G67" s="109"/>
      <c r="H67" s="110" t="s">
        <v>58</v>
      </c>
      <c r="I67" s="118"/>
      <c r="J67" s="125"/>
      <c r="K67" s="126"/>
      <c r="L67" s="126"/>
      <c r="M67" s="126"/>
      <c r="N67" s="126"/>
      <c r="O67" s="126"/>
      <c r="P67" s="126"/>
      <c r="Q67" s="168">
        <v>120</v>
      </c>
      <c r="R67" s="168">
        <v>120</v>
      </c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31"/>
      <c r="AE67" s="136" t="s">
        <v>81</v>
      </c>
      <c r="AF67" s="165">
        <f>$J$67 +$K$67 +$L$67 +$M$67 +$N$67 +$O$67 +$Q$67 +$T$67 +$V$67 +$W$67 +$Y$67 +$AA$67 +$AB$67 +$AC$67 +$AD$67</f>
        <v>120</v>
      </c>
      <c r="AG67" s="168">
        <f>$P$67 +$R$67 +$S$67 +$U$67 +$X$67 +$Z$67</f>
        <v>120</v>
      </c>
      <c r="AH67" s="183">
        <f>SUM($AF$67+$AG$67)</f>
        <v>240</v>
      </c>
    </row>
    <row r="68" spans="1:34" s="15" customFormat="1" ht="12.75" customHeight="1" x14ac:dyDescent="0.3">
      <c r="A68" s="93"/>
      <c r="B68" s="111"/>
      <c r="C68" s="109"/>
      <c r="D68" s="109"/>
      <c r="E68" s="109"/>
      <c r="F68" s="109"/>
      <c r="G68" s="109"/>
      <c r="H68" s="112"/>
      <c r="I68" s="118"/>
      <c r="J68" s="125"/>
      <c r="K68" s="126"/>
      <c r="L68" s="126"/>
      <c r="M68" s="126"/>
      <c r="N68" s="126"/>
      <c r="O68" s="126"/>
      <c r="P68" s="126"/>
      <c r="Q68" s="166">
        <v>5.8</v>
      </c>
      <c r="R68" s="166">
        <v>1.2</v>
      </c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31"/>
      <c r="AE68" s="137"/>
      <c r="AF68" s="165">
        <f>$J$68 +$K$68 +$L$68 +$M$68 +$N$68 +$O$68 +$Q$68 +$T$68 +$V$68 +$W$68 +$Y$68 +$AA$68 +$AB$68 +$AC$68 +$AD$68</f>
        <v>5.8</v>
      </c>
      <c r="AG68" s="168">
        <f>$P$68 +$R$68 +$S$68 +$U$68 +$X$68 +$Z$68</f>
        <v>1.2</v>
      </c>
      <c r="AH68" s="183">
        <f>SUM($AF$68+$AG$68)</f>
        <v>7</v>
      </c>
    </row>
    <row r="69" spans="1:34" s="15" customFormat="1" ht="9.6" customHeight="1" x14ac:dyDescent="0.3">
      <c r="A69" s="94"/>
      <c r="B69" s="108" t="s">
        <v>82</v>
      </c>
      <c r="C69" s="109"/>
      <c r="D69" s="109"/>
      <c r="E69" s="109"/>
      <c r="F69" s="109"/>
      <c r="G69" s="109"/>
      <c r="H69" s="110" t="s">
        <v>61</v>
      </c>
      <c r="I69" s="118"/>
      <c r="J69" s="165">
        <v>80</v>
      </c>
      <c r="K69" s="126"/>
      <c r="L69" s="168">
        <v>100</v>
      </c>
      <c r="M69" s="126"/>
      <c r="N69" s="126"/>
      <c r="O69" s="126"/>
      <c r="P69" s="126"/>
      <c r="Q69" s="168">
        <v>16</v>
      </c>
      <c r="R69" s="168">
        <v>16</v>
      </c>
      <c r="S69" s="168">
        <v>17.3</v>
      </c>
      <c r="T69" s="168">
        <v>17.3</v>
      </c>
      <c r="U69" s="126"/>
      <c r="V69" s="126"/>
      <c r="W69" s="126"/>
      <c r="X69" s="126"/>
      <c r="Y69" s="126"/>
      <c r="Z69" s="126"/>
      <c r="AA69" s="126"/>
      <c r="AB69" s="126"/>
      <c r="AC69" s="126"/>
      <c r="AD69" s="175">
        <v>22.5</v>
      </c>
      <c r="AE69" s="136" t="s">
        <v>83</v>
      </c>
      <c r="AF69" s="165">
        <f>$J$69 +$K$69 +$L$69 +$M$69 +$N$69 +$O$69 +$Q$69 +$T$69 +$V$69 +$W$69 +$Y$69 +$AA$69 +$AB$69 +$AC$69 +$AD$69</f>
        <v>235.8</v>
      </c>
      <c r="AG69" s="168">
        <f>$P$69 +$R$69 +$S$69 +$U$69 +$X$69 +$Z$69</f>
        <v>33.299999999999997</v>
      </c>
      <c r="AH69" s="183">
        <f>SUM($AF$69+$AG$69)</f>
        <v>269.10000000000002</v>
      </c>
    </row>
    <row r="70" spans="1:34" s="15" customFormat="1" ht="12.75" customHeight="1" x14ac:dyDescent="0.3">
      <c r="A70" s="93"/>
      <c r="B70" s="111"/>
      <c r="C70" s="109"/>
      <c r="D70" s="109"/>
      <c r="E70" s="109"/>
      <c r="F70" s="109"/>
      <c r="G70" s="109"/>
      <c r="H70" s="112"/>
      <c r="I70" s="118"/>
      <c r="J70" s="164">
        <v>3.8</v>
      </c>
      <c r="K70" s="126"/>
      <c r="L70" s="166">
        <v>4.8</v>
      </c>
      <c r="M70" s="126"/>
      <c r="N70" s="126"/>
      <c r="O70" s="126"/>
      <c r="P70" s="126"/>
      <c r="Q70" s="166">
        <v>0.8</v>
      </c>
      <c r="R70" s="166">
        <v>0.2</v>
      </c>
      <c r="S70" s="166">
        <v>0.2</v>
      </c>
      <c r="T70" s="166">
        <v>0.8</v>
      </c>
      <c r="U70" s="126"/>
      <c r="V70" s="126"/>
      <c r="W70" s="126"/>
      <c r="X70" s="126"/>
      <c r="Y70" s="126"/>
      <c r="Z70" s="126"/>
      <c r="AA70" s="126"/>
      <c r="AB70" s="126"/>
      <c r="AC70" s="126"/>
      <c r="AD70" s="174">
        <v>1.1000000000000001</v>
      </c>
      <c r="AE70" s="137"/>
      <c r="AF70" s="165">
        <f>$J$70 +$K$70 +$L$70 +$M$70 +$N$70 +$O$70 +$Q$70 +$T$70 +$V$70 +$W$70 +$Y$70 +$AA$70 +$AB$70 +$AC$70 +$AD$70</f>
        <v>11.3</v>
      </c>
      <c r="AG70" s="168">
        <f>$P$70 +$R$70 +$S$70 +$U$70 +$X$70 +$Z$70</f>
        <v>0.4</v>
      </c>
      <c r="AH70" s="183">
        <f>SUM($AF$70+$AG$70)</f>
        <v>11.700000000000001</v>
      </c>
    </row>
    <row r="71" spans="1:34" s="15" customFormat="1" ht="8.4" customHeight="1" x14ac:dyDescent="0.3">
      <c r="A71" s="94"/>
      <c r="B71" s="108" t="s">
        <v>84</v>
      </c>
      <c r="C71" s="109"/>
      <c r="D71" s="109"/>
      <c r="E71" s="109"/>
      <c r="F71" s="109"/>
      <c r="G71" s="109"/>
      <c r="H71" s="110" t="s">
        <v>58</v>
      </c>
      <c r="I71" s="118"/>
      <c r="J71" s="125"/>
      <c r="K71" s="126"/>
      <c r="L71" s="126"/>
      <c r="M71" s="126"/>
      <c r="N71" s="126"/>
      <c r="O71" s="168">
        <v>12.8</v>
      </c>
      <c r="P71" s="168">
        <v>12.8</v>
      </c>
      <c r="Q71" s="126"/>
      <c r="R71" s="126"/>
      <c r="S71" s="126"/>
      <c r="T71" s="126"/>
      <c r="U71" s="168">
        <v>2.13</v>
      </c>
      <c r="V71" s="168">
        <v>2.13</v>
      </c>
      <c r="W71" s="126"/>
      <c r="X71" s="126"/>
      <c r="Y71" s="126"/>
      <c r="Z71" s="126"/>
      <c r="AA71" s="126"/>
      <c r="AB71" s="168">
        <v>80.03</v>
      </c>
      <c r="AC71" s="126"/>
      <c r="AD71" s="131"/>
      <c r="AE71" s="136" t="s">
        <v>85</v>
      </c>
      <c r="AF71" s="165">
        <f>$J$71 +$K$71 +$L$71 +$M$71 +$N$71 +$O$71 +$Q$71 +$T$71 +$V$71 +$W$71 +$Y$71 +$AA$71 +$AB$71 +$AC$71 +$AD$71</f>
        <v>94.960000000000008</v>
      </c>
      <c r="AG71" s="168">
        <f>$P$71 +$R$71 +$S$71 +$U$71 +$X$71 +$Z$71</f>
        <v>14.93</v>
      </c>
      <c r="AH71" s="183">
        <f>SUM($AF$71+$AG$71)</f>
        <v>109.89000000000001</v>
      </c>
    </row>
    <row r="72" spans="1:34" s="15" customFormat="1" ht="12.75" customHeight="1" x14ac:dyDescent="0.3">
      <c r="A72" s="93"/>
      <c r="B72" s="111"/>
      <c r="C72" s="109"/>
      <c r="D72" s="109"/>
      <c r="E72" s="109"/>
      <c r="F72" s="109"/>
      <c r="G72" s="109"/>
      <c r="H72" s="112"/>
      <c r="I72" s="118"/>
      <c r="J72" s="125"/>
      <c r="K72" s="126"/>
      <c r="L72" s="126"/>
      <c r="M72" s="126"/>
      <c r="N72" s="126"/>
      <c r="O72" s="166">
        <v>0.61399999999999999</v>
      </c>
      <c r="P72" s="166">
        <v>0.128</v>
      </c>
      <c r="Q72" s="126"/>
      <c r="R72" s="126"/>
      <c r="S72" s="126"/>
      <c r="T72" s="126"/>
      <c r="U72" s="166">
        <v>2.1000000000000001E-2</v>
      </c>
      <c r="V72" s="166">
        <v>0.10199999999999999</v>
      </c>
      <c r="W72" s="126"/>
      <c r="X72" s="126"/>
      <c r="Y72" s="126"/>
      <c r="Z72" s="126"/>
      <c r="AA72" s="126"/>
      <c r="AB72" s="166">
        <v>3.8410000000000002</v>
      </c>
      <c r="AC72" s="126"/>
      <c r="AD72" s="131"/>
      <c r="AE72" s="137"/>
      <c r="AF72" s="165">
        <f>$J$72 +$K$72 +$L$72 +$M$72 +$N$72 +$O$72 +$Q$72 +$T$72 +$V$72 +$W$72 +$Y$72 +$AA$72 +$AB$72 +$AC$72 +$AD$72</f>
        <v>4.5570000000000004</v>
      </c>
      <c r="AG72" s="168">
        <f>$P$72 +$R$72 +$S$72 +$U$72 +$X$72 +$Z$72</f>
        <v>0.14899999999999999</v>
      </c>
      <c r="AH72" s="183">
        <f>SUM($AF$72+$AG$72)</f>
        <v>4.7060000000000004</v>
      </c>
    </row>
    <row r="73" spans="1:34" s="15" customFormat="1" ht="10.199999999999999" customHeight="1" x14ac:dyDescent="0.3">
      <c r="A73" s="94"/>
      <c r="B73" s="108" t="s">
        <v>86</v>
      </c>
      <c r="C73" s="109"/>
      <c r="D73" s="109"/>
      <c r="E73" s="109"/>
      <c r="F73" s="109"/>
      <c r="G73" s="109"/>
      <c r="H73" s="110" t="s">
        <v>58</v>
      </c>
      <c r="I73" s="118"/>
      <c r="J73" s="125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75">
        <v>1.2</v>
      </c>
      <c r="AE73" s="136" t="s">
        <v>87</v>
      </c>
      <c r="AF73" s="165">
        <f>$J$73 +$K$73 +$L$73 +$M$73 +$N$73 +$O$73 +$Q$73 +$T$73 +$V$73 +$W$73 +$Y$73 +$AA$73 +$AB$73 +$AC$73 +$AD$73</f>
        <v>1.2</v>
      </c>
      <c r="AG73" s="168">
        <f>$P$73 +$R$73 +$S$73 +$U$73 +$X$73 +$Z$73</f>
        <v>0</v>
      </c>
      <c r="AH73" s="183">
        <f>SUM($AF$73+$AG$73)</f>
        <v>1.2</v>
      </c>
    </row>
    <row r="74" spans="1:34" s="15" customFormat="1" ht="12.75" customHeight="1" x14ac:dyDescent="0.3">
      <c r="A74" s="93"/>
      <c r="B74" s="111"/>
      <c r="C74" s="109"/>
      <c r="D74" s="109"/>
      <c r="E74" s="109"/>
      <c r="F74" s="109"/>
      <c r="G74" s="109"/>
      <c r="H74" s="112"/>
      <c r="I74" s="118"/>
      <c r="J74" s="125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74">
        <v>5.8000000000000003E-2</v>
      </c>
      <c r="AE74" s="137"/>
      <c r="AF74" s="165">
        <f>$J$74 +$K$74 +$L$74 +$M$74 +$N$74 +$O$74 +$Q$74 +$T$74 +$V$74 +$W$74 +$Y$74 +$AA$74 +$AB$74 +$AC$74 +$AD$74</f>
        <v>5.8000000000000003E-2</v>
      </c>
      <c r="AG74" s="168">
        <f>$P$74 +$R$74 +$S$74 +$U$74 +$X$74 +$Z$74</f>
        <v>0</v>
      </c>
      <c r="AH74" s="183">
        <f>SUM($AF$74+$AG$74)</f>
        <v>5.8000000000000003E-2</v>
      </c>
    </row>
    <row r="75" spans="1:34" s="15" customFormat="1" ht="9" customHeight="1" x14ac:dyDescent="0.3">
      <c r="A75" s="94"/>
      <c r="B75" s="108" t="s">
        <v>88</v>
      </c>
      <c r="C75" s="109"/>
      <c r="D75" s="109"/>
      <c r="E75" s="109"/>
      <c r="F75" s="109"/>
      <c r="G75" s="109"/>
      <c r="H75" s="110" t="s">
        <v>58</v>
      </c>
      <c r="I75" s="118"/>
      <c r="J75" s="165">
        <v>4</v>
      </c>
      <c r="K75" s="126"/>
      <c r="L75" s="168">
        <v>9</v>
      </c>
      <c r="M75" s="126"/>
      <c r="N75" s="168">
        <v>15</v>
      </c>
      <c r="O75" s="126"/>
      <c r="P75" s="126"/>
      <c r="Q75" s="126"/>
      <c r="R75" s="126"/>
      <c r="S75" s="126"/>
      <c r="T75" s="126"/>
      <c r="U75" s="126"/>
      <c r="V75" s="126"/>
      <c r="W75" s="168">
        <v>15</v>
      </c>
      <c r="X75" s="168">
        <v>15</v>
      </c>
      <c r="Y75" s="126"/>
      <c r="Z75" s="126"/>
      <c r="AA75" s="126"/>
      <c r="AB75" s="168">
        <v>6.45</v>
      </c>
      <c r="AC75" s="168">
        <v>10</v>
      </c>
      <c r="AD75" s="175">
        <v>3</v>
      </c>
      <c r="AE75" s="136" t="s">
        <v>56</v>
      </c>
      <c r="AF75" s="165">
        <f>$J$75 +$K$75 +$L$75 +$M$75 +$N$75 +$O$75 +$Q$75 +$T$75 +$V$75 +$W$75 +$Y$75 +$AA$75 +$AB$75 +$AC$75 +$AD$75</f>
        <v>62.45</v>
      </c>
      <c r="AG75" s="168">
        <f>$P$75 +$R$75 +$S$75 +$U$75 +$X$75 +$Z$75</f>
        <v>15</v>
      </c>
      <c r="AH75" s="183">
        <f>SUM($AF$75+$AG$75)</f>
        <v>77.45</v>
      </c>
    </row>
    <row r="76" spans="1:34" s="15" customFormat="1" ht="12.75" customHeight="1" x14ac:dyDescent="0.3">
      <c r="A76" s="93"/>
      <c r="B76" s="111"/>
      <c r="C76" s="109"/>
      <c r="D76" s="109"/>
      <c r="E76" s="109"/>
      <c r="F76" s="109"/>
      <c r="G76" s="109"/>
      <c r="H76" s="112"/>
      <c r="I76" s="118"/>
      <c r="J76" s="164">
        <v>0.19</v>
      </c>
      <c r="K76" s="126"/>
      <c r="L76" s="166">
        <v>0.43</v>
      </c>
      <c r="M76" s="126"/>
      <c r="N76" s="166">
        <v>0.72</v>
      </c>
      <c r="O76" s="126"/>
      <c r="P76" s="126"/>
      <c r="Q76" s="126"/>
      <c r="R76" s="126"/>
      <c r="S76" s="126"/>
      <c r="T76" s="126"/>
      <c r="U76" s="126"/>
      <c r="V76" s="126"/>
      <c r="W76" s="166">
        <v>0.72</v>
      </c>
      <c r="X76" s="166">
        <v>0.15</v>
      </c>
      <c r="Y76" s="126"/>
      <c r="Z76" s="126"/>
      <c r="AA76" s="126"/>
      <c r="AB76" s="166">
        <v>0.31</v>
      </c>
      <c r="AC76" s="166">
        <v>0.48</v>
      </c>
      <c r="AD76" s="174">
        <v>0.14000000000000001</v>
      </c>
      <c r="AE76" s="137"/>
      <c r="AF76" s="165">
        <f>$J$76 +$K$76 +$L$76 +$M$76 +$N$76 +$O$76 +$Q$76 +$T$76 +$V$76 +$W$76 +$Y$76 +$AA$76 +$AB$76 +$AC$76 +$AD$76</f>
        <v>2.9899999999999998</v>
      </c>
      <c r="AG76" s="168">
        <f>$P$76 +$R$76 +$S$76 +$U$76 +$X$76 +$Z$76</f>
        <v>0.15</v>
      </c>
      <c r="AH76" s="183">
        <f>SUM($AF$76+$AG$76)</f>
        <v>3.1399999999999997</v>
      </c>
    </row>
    <row r="77" spans="1:34" s="15" customFormat="1" ht="11.4" customHeight="1" x14ac:dyDescent="0.3">
      <c r="A77" s="94"/>
      <c r="B77" s="108" t="s">
        <v>89</v>
      </c>
      <c r="C77" s="109"/>
      <c r="D77" s="109"/>
      <c r="E77" s="109"/>
      <c r="F77" s="109"/>
      <c r="G77" s="109"/>
      <c r="H77" s="110" t="s">
        <v>58</v>
      </c>
      <c r="I77" s="118"/>
      <c r="J77" s="125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68">
        <v>10</v>
      </c>
      <c r="X77" s="168">
        <v>10</v>
      </c>
      <c r="Y77" s="126"/>
      <c r="Z77" s="126"/>
      <c r="AA77" s="126"/>
      <c r="AB77" s="126"/>
      <c r="AC77" s="126"/>
      <c r="AD77" s="131"/>
      <c r="AE77" s="136" t="s">
        <v>56</v>
      </c>
      <c r="AF77" s="165">
        <f>$J$77 +$K$77 +$L$77 +$M$77 +$N$77 +$O$77 +$Q$77 +$T$77 +$V$77 +$W$77 +$Y$77 +$AA$77 +$AB$77 +$AC$77 +$AD$77</f>
        <v>10</v>
      </c>
      <c r="AG77" s="168">
        <f>$P$77 +$R$77 +$S$77 +$U$77 +$X$77 +$Z$77</f>
        <v>10</v>
      </c>
      <c r="AH77" s="183">
        <f>SUM($AF$77+$AG$77)</f>
        <v>20</v>
      </c>
    </row>
    <row r="78" spans="1:34" s="15" customFormat="1" ht="12.75" customHeight="1" x14ac:dyDescent="0.3">
      <c r="A78" s="93"/>
      <c r="B78" s="111"/>
      <c r="C78" s="109"/>
      <c r="D78" s="109"/>
      <c r="E78" s="109"/>
      <c r="F78" s="109"/>
      <c r="G78" s="109"/>
      <c r="H78" s="112"/>
      <c r="I78" s="118"/>
      <c r="J78" s="125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66">
        <v>0.5</v>
      </c>
      <c r="X78" s="166">
        <v>0.1</v>
      </c>
      <c r="Y78" s="126"/>
      <c r="Z78" s="126"/>
      <c r="AA78" s="126"/>
      <c r="AB78" s="126"/>
      <c r="AC78" s="126"/>
      <c r="AD78" s="131"/>
      <c r="AE78" s="137"/>
      <c r="AF78" s="165">
        <f>$J$78 +$K$78 +$L$78 +$M$78 +$N$78 +$O$78 +$Q$78 +$T$78 +$V$78 +$W$78 +$Y$78 +$AA$78 +$AB$78 +$AC$78 +$AD$78</f>
        <v>0.5</v>
      </c>
      <c r="AG78" s="168">
        <f>$P$78 +$R$78 +$S$78 +$U$78 +$X$78 +$Z$78</f>
        <v>0.1</v>
      </c>
      <c r="AH78" s="183">
        <f>SUM($AF$78+$AG$78)</f>
        <v>0.6</v>
      </c>
    </row>
    <row r="79" spans="1:34" s="15" customFormat="1" ht="7.8" customHeight="1" x14ac:dyDescent="0.3">
      <c r="A79" s="94"/>
      <c r="B79" s="108" t="s">
        <v>90</v>
      </c>
      <c r="C79" s="109"/>
      <c r="D79" s="109"/>
      <c r="E79" s="109"/>
      <c r="F79" s="109"/>
      <c r="G79" s="109"/>
      <c r="H79" s="110" t="s">
        <v>58</v>
      </c>
      <c r="I79" s="118"/>
      <c r="J79" s="125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68">
        <v>4</v>
      </c>
      <c r="AC79" s="126"/>
      <c r="AD79" s="131"/>
      <c r="AE79" s="136" t="s">
        <v>91</v>
      </c>
      <c r="AF79" s="165">
        <f>$J$79 +$K$79 +$L$79 +$M$79 +$N$79 +$O$79 +$Q$79 +$T$79 +$V$79 +$W$79 +$Y$79 +$AA$79 +$AB$79 +$AC$79 +$AD$79</f>
        <v>4</v>
      </c>
      <c r="AG79" s="168">
        <f>$P$79 +$R$79 +$S$79 +$U$79 +$X$79 +$Z$79</f>
        <v>0</v>
      </c>
      <c r="AH79" s="183">
        <f>SUM($AF$79+$AG$79)</f>
        <v>4</v>
      </c>
    </row>
    <row r="80" spans="1:34" s="15" customFormat="1" ht="12.75" customHeight="1" x14ac:dyDescent="0.3">
      <c r="A80" s="93"/>
      <c r="B80" s="111"/>
      <c r="C80" s="109"/>
      <c r="D80" s="109"/>
      <c r="E80" s="109"/>
      <c r="F80" s="109"/>
      <c r="G80" s="109"/>
      <c r="H80" s="112"/>
      <c r="I80" s="118"/>
      <c r="J80" s="125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66">
        <v>0.2</v>
      </c>
      <c r="AC80" s="126"/>
      <c r="AD80" s="131"/>
      <c r="AE80" s="137"/>
      <c r="AF80" s="165">
        <f>$J$80 +$K$80 +$L$80 +$M$80 +$N$80 +$O$80 +$Q$80 +$T$80 +$V$80 +$W$80 +$Y$80 +$AA$80 +$AB$80 +$AC$80 +$AD$80</f>
        <v>0.2</v>
      </c>
      <c r="AG80" s="168">
        <f>$P$80 +$R$80 +$S$80 +$U$80 +$X$80 +$Z$80</f>
        <v>0</v>
      </c>
      <c r="AH80" s="183">
        <f>SUM($AF$80+$AG$80)</f>
        <v>0.2</v>
      </c>
    </row>
    <row r="81" spans="1:34" s="15" customFormat="1" ht="8.4" customHeight="1" x14ac:dyDescent="0.3">
      <c r="A81" s="94"/>
      <c r="B81" s="108" t="s">
        <v>92</v>
      </c>
      <c r="C81" s="109"/>
      <c r="D81" s="109"/>
      <c r="E81" s="109"/>
      <c r="F81" s="109"/>
      <c r="G81" s="109"/>
      <c r="H81" s="110" t="s">
        <v>58</v>
      </c>
      <c r="I81" s="118"/>
      <c r="J81" s="165">
        <v>0.8</v>
      </c>
      <c r="K81" s="126"/>
      <c r="L81" s="126"/>
      <c r="M81" s="126"/>
      <c r="N81" s="126"/>
      <c r="O81" s="168">
        <v>0.4</v>
      </c>
      <c r="P81" s="168">
        <v>0.4</v>
      </c>
      <c r="Q81" s="168">
        <v>0.496</v>
      </c>
      <c r="R81" s="168">
        <v>0.496</v>
      </c>
      <c r="S81" s="168">
        <v>0.871</v>
      </c>
      <c r="T81" s="168">
        <v>0.871</v>
      </c>
      <c r="U81" s="168">
        <v>0.8</v>
      </c>
      <c r="V81" s="168">
        <v>0.8</v>
      </c>
      <c r="W81" s="126"/>
      <c r="X81" s="126"/>
      <c r="Y81" s="126"/>
      <c r="Z81" s="126"/>
      <c r="AA81" s="126"/>
      <c r="AB81" s="168">
        <v>0.65</v>
      </c>
      <c r="AC81" s="126"/>
      <c r="AD81" s="175">
        <v>0.24</v>
      </c>
      <c r="AE81" s="136" t="s">
        <v>56</v>
      </c>
      <c r="AF81" s="165">
        <f>$J$81 +$K$81 +$L$81 +$M$81 +$N$81 +$O$81 +$Q$81 +$T$81 +$V$81 +$W$81 +$Y$81 +$AA$81 +$AB$81 +$AC$81 +$AD$81</f>
        <v>4.2570000000000006</v>
      </c>
      <c r="AG81" s="168">
        <f>$P$81 +$R$81 +$S$81 +$U$81 +$X$81 +$Z$81</f>
        <v>2.5670000000000002</v>
      </c>
      <c r="AH81" s="183">
        <f>SUM($AF$81+$AG$81)</f>
        <v>6.8240000000000007</v>
      </c>
    </row>
    <row r="82" spans="1:34" s="15" customFormat="1" ht="12.75" customHeight="1" x14ac:dyDescent="0.3">
      <c r="A82" s="93"/>
      <c r="B82" s="111"/>
      <c r="C82" s="109"/>
      <c r="D82" s="109"/>
      <c r="E82" s="109"/>
      <c r="F82" s="109"/>
      <c r="G82" s="109"/>
      <c r="H82" s="112"/>
      <c r="I82" s="118"/>
      <c r="J82" s="164">
        <v>3.7999999999999999E-2</v>
      </c>
      <c r="K82" s="126"/>
      <c r="L82" s="126"/>
      <c r="M82" s="126"/>
      <c r="N82" s="126"/>
      <c r="O82" s="166">
        <v>1.9E-2</v>
      </c>
      <c r="P82" s="166">
        <v>4.0000000000000001E-3</v>
      </c>
      <c r="Q82" s="166">
        <v>2.4E-2</v>
      </c>
      <c r="R82" s="166">
        <v>5.0000000000000001E-3</v>
      </c>
      <c r="S82" s="166">
        <v>8.9999999999999993E-3</v>
      </c>
      <c r="T82" s="166">
        <v>4.2000000000000003E-2</v>
      </c>
      <c r="U82" s="166">
        <v>8.0000000000000002E-3</v>
      </c>
      <c r="V82" s="166">
        <v>3.7999999999999999E-2</v>
      </c>
      <c r="W82" s="126"/>
      <c r="X82" s="126"/>
      <c r="Y82" s="126"/>
      <c r="Z82" s="126"/>
      <c r="AA82" s="126"/>
      <c r="AB82" s="166">
        <v>3.1E-2</v>
      </c>
      <c r="AC82" s="126"/>
      <c r="AD82" s="174">
        <v>1.2E-2</v>
      </c>
      <c r="AE82" s="137"/>
      <c r="AF82" s="165">
        <f>$J$82 +$K$82 +$L$82 +$M$82 +$N$82 +$O$82 +$Q$82 +$T$82 +$V$82 +$W$82 +$Y$82 +$AA$82 +$AB$82 +$AC$82 +$AD$82</f>
        <v>0.20400000000000001</v>
      </c>
      <c r="AG82" s="168">
        <f>$P$82 +$R$82 +$S$82 +$U$82 +$X$82 +$Z$82</f>
        <v>2.6000000000000002E-2</v>
      </c>
      <c r="AH82" s="183">
        <f>SUM($AF$82+$AG$82)</f>
        <v>0.23</v>
      </c>
    </row>
    <row r="83" spans="1:34" s="15" customFormat="1" ht="10.199999999999999" customHeight="1" x14ac:dyDescent="0.3">
      <c r="A83" s="94"/>
      <c r="B83" s="108" t="s">
        <v>93</v>
      </c>
      <c r="C83" s="109"/>
      <c r="D83" s="109"/>
      <c r="E83" s="109"/>
      <c r="F83" s="109"/>
      <c r="G83" s="109"/>
      <c r="H83" s="110" t="s">
        <v>58</v>
      </c>
      <c r="I83" s="118"/>
      <c r="J83" s="125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68">
        <v>41.25</v>
      </c>
      <c r="AC83" s="126"/>
      <c r="AD83" s="131"/>
      <c r="AE83" s="136" t="s">
        <v>94</v>
      </c>
      <c r="AF83" s="165">
        <f>$J$83 +$K$83 +$L$83 +$M$83 +$N$83 +$O$83 +$Q$83 +$T$83 +$V$83 +$W$83 +$Y$83 +$AA$83 +$AB$83 +$AC$83 +$AD$83</f>
        <v>41.25</v>
      </c>
      <c r="AG83" s="168">
        <f>$P$83 +$R$83 +$S$83 +$U$83 +$X$83 +$Z$83</f>
        <v>0</v>
      </c>
      <c r="AH83" s="183">
        <f>SUM($AF$83+$AG$83)</f>
        <v>41.25</v>
      </c>
    </row>
    <row r="84" spans="1:34" s="15" customFormat="1" ht="12.75" customHeight="1" x14ac:dyDescent="0.3">
      <c r="A84" s="93"/>
      <c r="B84" s="111"/>
      <c r="C84" s="109"/>
      <c r="D84" s="109"/>
      <c r="E84" s="109"/>
      <c r="F84" s="109"/>
      <c r="G84" s="109"/>
      <c r="H84" s="112"/>
      <c r="I84" s="118"/>
      <c r="J84" s="125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66">
        <v>1.98</v>
      </c>
      <c r="AC84" s="126"/>
      <c r="AD84" s="131"/>
      <c r="AE84" s="137"/>
      <c r="AF84" s="165">
        <f>$J$84 +$K$84 +$L$84 +$M$84 +$N$84 +$O$84 +$Q$84 +$T$84 +$V$84 +$W$84 +$Y$84 +$AA$84 +$AB$84 +$AC$84 +$AD$84</f>
        <v>1.98</v>
      </c>
      <c r="AG84" s="168">
        <f>$P$84 +$R$84 +$S$84 +$U$84 +$X$84 +$Z$84</f>
        <v>0</v>
      </c>
      <c r="AH84" s="183">
        <f>SUM($AF$84+$AG$84)</f>
        <v>1.98</v>
      </c>
    </row>
    <row r="85" spans="1:34" s="15" customFormat="1" ht="7.8" customHeight="1" x14ac:dyDescent="0.3">
      <c r="A85" s="94"/>
      <c r="B85" s="108" t="s">
        <v>95</v>
      </c>
      <c r="C85" s="109"/>
      <c r="D85" s="109"/>
      <c r="E85" s="109"/>
      <c r="F85" s="109"/>
      <c r="G85" s="109"/>
      <c r="H85" s="110" t="s">
        <v>58</v>
      </c>
      <c r="I85" s="118"/>
      <c r="J85" s="125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68">
        <v>25</v>
      </c>
      <c r="AB85" s="126"/>
      <c r="AC85" s="126"/>
      <c r="AD85" s="131"/>
      <c r="AE85" s="136" t="s">
        <v>56</v>
      </c>
      <c r="AF85" s="165">
        <f>$J$85 +$K$85 +$L$85 +$M$85 +$N$85 +$O$85 +$Q$85 +$T$85 +$V$85 +$W$85 +$Y$85 +$AA$85 +$AB$85 +$AC$85 +$AD$85</f>
        <v>25</v>
      </c>
      <c r="AG85" s="168">
        <f>$P$85 +$R$85 +$S$85 +$U$85 +$X$85 +$Z$85</f>
        <v>0</v>
      </c>
      <c r="AH85" s="183">
        <f>SUM($AF$85+$AG$85)</f>
        <v>25</v>
      </c>
    </row>
    <row r="86" spans="1:34" s="15" customFormat="1" ht="12.75" customHeight="1" x14ac:dyDescent="0.3">
      <c r="A86" s="93"/>
      <c r="B86" s="111"/>
      <c r="C86" s="109"/>
      <c r="D86" s="109"/>
      <c r="E86" s="109"/>
      <c r="F86" s="109"/>
      <c r="G86" s="109"/>
      <c r="H86" s="112"/>
      <c r="I86" s="118"/>
      <c r="J86" s="125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66">
        <v>1.2</v>
      </c>
      <c r="AB86" s="126"/>
      <c r="AC86" s="126"/>
      <c r="AD86" s="131"/>
      <c r="AE86" s="137"/>
      <c r="AF86" s="165">
        <f>$J$86 +$K$86 +$L$86 +$M$86 +$N$86 +$O$86 +$Q$86 +$T$86 +$V$86 +$W$86 +$Y$86 +$AA$86 +$AB$86 +$AC$86 +$AD$86</f>
        <v>1.2</v>
      </c>
      <c r="AG86" s="168">
        <f>$P$86 +$R$86 +$S$86 +$U$86 +$X$86 +$Z$86</f>
        <v>0</v>
      </c>
      <c r="AH86" s="183">
        <f>SUM($AF$86+$AG$86)</f>
        <v>1.2</v>
      </c>
    </row>
    <row r="87" spans="1:34" s="15" customFormat="1" ht="9" customHeight="1" x14ac:dyDescent="0.3">
      <c r="A87" s="94"/>
      <c r="B87" s="108" t="s">
        <v>96</v>
      </c>
      <c r="C87" s="109"/>
      <c r="D87" s="109"/>
      <c r="E87" s="109"/>
      <c r="F87" s="109"/>
      <c r="G87" s="109"/>
      <c r="H87" s="110" t="s">
        <v>58</v>
      </c>
      <c r="I87" s="118"/>
      <c r="J87" s="125"/>
      <c r="K87" s="126"/>
      <c r="L87" s="126"/>
      <c r="M87" s="126"/>
      <c r="N87" s="126"/>
      <c r="O87" s="126"/>
      <c r="P87" s="126"/>
      <c r="Q87" s="168">
        <v>12</v>
      </c>
      <c r="R87" s="168">
        <v>12</v>
      </c>
      <c r="S87" s="126"/>
      <c r="T87" s="126"/>
      <c r="U87" s="126"/>
      <c r="V87" s="126"/>
      <c r="W87" s="126"/>
      <c r="X87" s="126"/>
      <c r="Y87" s="168">
        <v>15</v>
      </c>
      <c r="Z87" s="168">
        <v>15</v>
      </c>
      <c r="AA87" s="126"/>
      <c r="AB87" s="126"/>
      <c r="AC87" s="126"/>
      <c r="AD87" s="131"/>
      <c r="AE87" s="136" t="s">
        <v>56</v>
      </c>
      <c r="AF87" s="165">
        <f>$J$87 +$K$87 +$L$87 +$M$87 +$N$87 +$O$87 +$Q$87 +$T$87 +$V$87 +$W$87 +$Y$87 +$AA$87 +$AB$87 +$AC$87 +$AD$87</f>
        <v>27</v>
      </c>
      <c r="AG87" s="168">
        <f>$P$87 +$R$87 +$S$87 +$U$87 +$X$87 +$Z$87</f>
        <v>27</v>
      </c>
      <c r="AH87" s="183">
        <f>SUM($AF$87+$AG$87)</f>
        <v>54</v>
      </c>
    </row>
    <row r="88" spans="1:34" s="15" customFormat="1" ht="12.75" customHeight="1" x14ac:dyDescent="0.3">
      <c r="A88" s="93"/>
      <c r="B88" s="111"/>
      <c r="C88" s="109"/>
      <c r="D88" s="109"/>
      <c r="E88" s="109"/>
      <c r="F88" s="109"/>
      <c r="G88" s="109"/>
      <c r="H88" s="112"/>
      <c r="I88" s="118"/>
      <c r="J88" s="125"/>
      <c r="K88" s="126"/>
      <c r="L88" s="126"/>
      <c r="M88" s="126"/>
      <c r="N88" s="126"/>
      <c r="O88" s="126"/>
      <c r="P88" s="126"/>
      <c r="Q88" s="166">
        <v>0.6</v>
      </c>
      <c r="R88" s="166">
        <v>0.1</v>
      </c>
      <c r="S88" s="126"/>
      <c r="T88" s="126"/>
      <c r="U88" s="126"/>
      <c r="V88" s="126"/>
      <c r="W88" s="126"/>
      <c r="X88" s="126"/>
      <c r="Y88" s="166">
        <v>0.8</v>
      </c>
      <c r="Z88" s="166">
        <v>0.1</v>
      </c>
      <c r="AA88" s="126"/>
      <c r="AB88" s="126"/>
      <c r="AC88" s="126"/>
      <c r="AD88" s="131"/>
      <c r="AE88" s="137"/>
      <c r="AF88" s="165">
        <f>$J$88 +$K$88 +$L$88 +$M$88 +$N$88 +$O$88 +$Q$88 +$T$88 +$V$88 +$W$88 +$Y$88 +$AA$88 +$AB$88 +$AC$88 +$AD$88</f>
        <v>1.4</v>
      </c>
      <c r="AG88" s="168">
        <f>$P$88 +$R$88 +$S$88 +$U$88 +$X$88 +$Z$88</f>
        <v>0.2</v>
      </c>
      <c r="AH88" s="183">
        <f>SUM($AF$88+$AG$88)</f>
        <v>1.5999999999999999</v>
      </c>
    </row>
    <row r="89" spans="1:34" s="15" customFormat="1" ht="9.6" customHeight="1" x14ac:dyDescent="0.3">
      <c r="A89" s="94"/>
      <c r="B89" s="108" t="s">
        <v>97</v>
      </c>
      <c r="C89" s="109"/>
      <c r="D89" s="109"/>
      <c r="E89" s="109"/>
      <c r="F89" s="109"/>
      <c r="G89" s="109"/>
      <c r="H89" s="110" t="s">
        <v>58</v>
      </c>
      <c r="I89" s="118"/>
      <c r="J89" s="125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68">
        <v>30.4</v>
      </c>
      <c r="V89" s="168">
        <v>30.4</v>
      </c>
      <c r="W89" s="126"/>
      <c r="X89" s="126"/>
      <c r="Y89" s="126"/>
      <c r="Z89" s="126"/>
      <c r="AA89" s="126"/>
      <c r="AB89" s="126"/>
      <c r="AC89" s="126"/>
      <c r="AD89" s="131"/>
      <c r="AE89" s="136" t="s">
        <v>98</v>
      </c>
      <c r="AF89" s="165">
        <f>$J$89 +$K$89 +$L$89 +$M$89 +$N$89 +$O$89 +$Q$89 +$T$89 +$V$89 +$W$89 +$Y$89 +$AA$89 +$AB$89 +$AC$89 +$AD$89</f>
        <v>30.4</v>
      </c>
      <c r="AG89" s="168">
        <f>$P$89 +$R$89 +$S$89 +$U$89 +$X$89 +$Z$89</f>
        <v>30.4</v>
      </c>
      <c r="AH89" s="183">
        <f>SUM($AF$89+$AG$89)</f>
        <v>60.8</v>
      </c>
    </row>
    <row r="90" spans="1:34" s="15" customFormat="1" ht="12.75" customHeight="1" thickBot="1" x14ac:dyDescent="0.35">
      <c r="A90" s="93"/>
      <c r="B90" s="113"/>
      <c r="C90" s="114"/>
      <c r="D90" s="114"/>
      <c r="E90" s="114"/>
      <c r="F90" s="114"/>
      <c r="G90" s="114"/>
      <c r="H90" s="115"/>
      <c r="I90" s="119"/>
      <c r="J90" s="127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69">
        <v>0.4</v>
      </c>
      <c r="V90" s="169">
        <v>1.5</v>
      </c>
      <c r="W90" s="128"/>
      <c r="X90" s="128"/>
      <c r="Y90" s="128"/>
      <c r="Z90" s="128"/>
      <c r="AA90" s="128"/>
      <c r="AB90" s="128"/>
      <c r="AC90" s="128"/>
      <c r="AD90" s="132"/>
      <c r="AE90" s="138"/>
      <c r="AF90" s="178">
        <f>$J$90 +$K$90 +$L$90 +$M$90 +$N$90 +$O$90 +$Q$90 +$T$90 +$V$90 +$W$90 +$Y$90 +$AA$90 +$AB$90 +$AC$90 +$AD$90</f>
        <v>1.5</v>
      </c>
      <c r="AG90" s="180">
        <f>$P$90 +$R$90 +$S$90 +$U$90 +$X$90 +$Z$90</f>
        <v>0.4</v>
      </c>
      <c r="AH90" s="184">
        <f>SUM($AF$90+$AG$90)</f>
        <v>1.9</v>
      </c>
    </row>
    <row r="91" spans="1:34" s="15" customFormat="1" ht="8.4" customHeight="1" x14ac:dyDescent="0.3">
      <c r="A91" s="94"/>
      <c r="B91" s="108" t="s">
        <v>99</v>
      </c>
      <c r="C91" s="109"/>
      <c r="D91" s="109"/>
      <c r="E91" s="109"/>
      <c r="F91" s="109"/>
      <c r="G91" s="109"/>
      <c r="H91" s="110" t="s">
        <v>58</v>
      </c>
      <c r="I91" s="118"/>
      <c r="J91" s="125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68">
        <v>0.2</v>
      </c>
      <c r="AD91" s="131"/>
      <c r="AE91" s="136" t="s">
        <v>100</v>
      </c>
      <c r="AF91" s="165">
        <f>$J$91 +$K$91 +$L$91 +$M$91 +$N$91 +$O$91 +$Q$91 +$T$91 +$V$91 +$W$91 +$Y$91 +$AA$91 +$AB$91 +$AC$91 +$AD$91</f>
        <v>0.2</v>
      </c>
      <c r="AG91" s="168">
        <f>$P$91 +$R$91 +$S$91 +$U$91 +$X$91 +$Z$91</f>
        <v>0</v>
      </c>
      <c r="AH91" s="183">
        <f>SUM($AF$91+$AG$91)</f>
        <v>0.2</v>
      </c>
    </row>
    <row r="92" spans="1:34" s="15" customFormat="1" ht="12.75" customHeight="1" x14ac:dyDescent="0.3">
      <c r="A92" s="93"/>
      <c r="B92" s="111"/>
      <c r="C92" s="109"/>
      <c r="D92" s="109"/>
      <c r="E92" s="109"/>
      <c r="F92" s="109"/>
      <c r="G92" s="109"/>
      <c r="H92" s="112"/>
      <c r="I92" s="118"/>
      <c r="J92" s="125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66">
        <v>0.01</v>
      </c>
      <c r="AD92" s="131"/>
      <c r="AE92" s="137"/>
      <c r="AF92" s="165">
        <f>$J$92 +$K$92 +$L$92 +$M$92 +$N$92 +$O$92 +$Q$92 +$T$92 +$V$92 +$W$92 +$Y$92 +$AA$92 +$AB$92 +$AC$92 +$AD$92</f>
        <v>0.01</v>
      </c>
      <c r="AG92" s="168">
        <f>$P$92 +$R$92 +$S$92 +$U$92 +$X$92 +$Z$92</f>
        <v>0</v>
      </c>
      <c r="AH92" s="183">
        <f>SUM($AF$92+$AG$92)</f>
        <v>0.01</v>
      </c>
    </row>
    <row r="93" spans="1:34" s="15" customFormat="1" ht="9.6" customHeight="1" x14ac:dyDescent="0.3">
      <c r="A93" s="94"/>
      <c r="B93" s="108" t="s">
        <v>101</v>
      </c>
      <c r="C93" s="109"/>
      <c r="D93" s="109"/>
      <c r="E93" s="109"/>
      <c r="F93" s="109"/>
      <c r="G93" s="109"/>
      <c r="H93" s="110" t="s">
        <v>58</v>
      </c>
      <c r="I93" s="118"/>
      <c r="J93" s="125"/>
      <c r="K93" s="126"/>
      <c r="L93" s="126"/>
      <c r="M93" s="126"/>
      <c r="N93" s="168">
        <v>15</v>
      </c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31"/>
      <c r="AE93" s="136" t="s">
        <v>56</v>
      </c>
      <c r="AF93" s="165">
        <f>$J$93 +$K$93 +$L$93 +$M$93 +$N$93 +$O$93 +$Q$93 +$T$93 +$V$93 +$W$93 +$Y$93 +$AA$93 +$AB$93 +$AC$93 +$AD$93</f>
        <v>15</v>
      </c>
      <c r="AG93" s="168">
        <f>$P$93 +$R$93 +$S$93 +$U$93 +$X$93 +$Z$93</f>
        <v>0</v>
      </c>
      <c r="AH93" s="183">
        <f>SUM($AF$93+$AG$93)</f>
        <v>15</v>
      </c>
    </row>
    <row r="94" spans="1:34" s="15" customFormat="1" ht="12.75" customHeight="1" x14ac:dyDescent="0.3">
      <c r="A94" s="93"/>
      <c r="B94" s="111"/>
      <c r="C94" s="109"/>
      <c r="D94" s="109"/>
      <c r="E94" s="109"/>
      <c r="F94" s="109"/>
      <c r="G94" s="109"/>
      <c r="H94" s="112"/>
      <c r="I94" s="118"/>
      <c r="J94" s="125"/>
      <c r="K94" s="126"/>
      <c r="L94" s="126"/>
      <c r="M94" s="126"/>
      <c r="N94" s="166">
        <v>0.7</v>
      </c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31"/>
      <c r="AE94" s="137"/>
      <c r="AF94" s="165">
        <f>$J$94 +$K$94 +$L$94 +$M$94 +$N$94 +$O$94 +$Q$94 +$T$94 +$V$94 +$W$94 +$Y$94 +$AA$94 +$AB$94 +$AC$94 +$AD$94</f>
        <v>0.7</v>
      </c>
      <c r="AG94" s="168">
        <f>$P$94 +$R$94 +$S$94 +$U$94 +$X$94 +$Z$94</f>
        <v>0</v>
      </c>
      <c r="AH94" s="183">
        <f>SUM($AF$94+$AG$94)</f>
        <v>0.7</v>
      </c>
    </row>
    <row r="95" spans="1:34" s="15" customFormat="1" ht="8.4" customHeight="1" x14ac:dyDescent="0.3">
      <c r="A95" s="94"/>
      <c r="B95" s="108" t="s">
        <v>102</v>
      </c>
      <c r="C95" s="109"/>
      <c r="D95" s="109"/>
      <c r="E95" s="109"/>
      <c r="F95" s="109"/>
      <c r="G95" s="109"/>
      <c r="H95" s="110" t="s">
        <v>103</v>
      </c>
      <c r="I95" s="118"/>
      <c r="J95" s="125"/>
      <c r="K95" s="126"/>
      <c r="L95" s="126"/>
      <c r="M95" s="126"/>
      <c r="N95" s="126"/>
      <c r="O95" s="126"/>
      <c r="P95" s="126"/>
      <c r="Q95" s="168">
        <v>5</v>
      </c>
      <c r="R95" s="168">
        <v>5</v>
      </c>
      <c r="S95" s="126"/>
      <c r="T95" s="126"/>
      <c r="U95" s="126"/>
      <c r="V95" s="126"/>
      <c r="W95" s="126"/>
      <c r="X95" s="126"/>
      <c r="Y95" s="126"/>
      <c r="Z95" s="126"/>
      <c r="AA95" s="126"/>
      <c r="AB95" s="168">
        <v>1</v>
      </c>
      <c r="AC95" s="126"/>
      <c r="AD95" s="131"/>
      <c r="AE95" s="136" t="s">
        <v>104</v>
      </c>
      <c r="AF95" s="165">
        <f>$J$95 +$K$95 +$L$95 +$M$95 +$N$95 +$O$95 +$Q$95 +$T$95 +$V$95 +$W$95 +$Y$95 +$AA$95 +$AB$95 +$AC$95 +$AD$95</f>
        <v>6</v>
      </c>
      <c r="AG95" s="168">
        <f>$P$95 +$R$95 +$S$95 +$U$95 +$X$95 +$Z$95</f>
        <v>5</v>
      </c>
      <c r="AH95" s="183">
        <f>SUM($AF$95+$AG$95)</f>
        <v>11</v>
      </c>
    </row>
    <row r="96" spans="1:34" s="15" customFormat="1" ht="12.75" customHeight="1" thickBot="1" x14ac:dyDescent="0.35">
      <c r="A96" s="93"/>
      <c r="B96" s="113"/>
      <c r="C96" s="114"/>
      <c r="D96" s="114"/>
      <c r="E96" s="190"/>
      <c r="F96" s="190"/>
      <c r="G96" s="190"/>
      <c r="H96" s="191"/>
      <c r="I96" s="198"/>
      <c r="J96" s="199"/>
      <c r="K96" s="193"/>
      <c r="L96" s="193"/>
      <c r="M96" s="193"/>
      <c r="N96" s="128"/>
      <c r="O96" s="128"/>
      <c r="P96" s="128"/>
      <c r="Q96" s="169">
        <v>6</v>
      </c>
      <c r="R96" s="192">
        <v>2</v>
      </c>
      <c r="S96" s="193"/>
      <c r="T96" s="193"/>
      <c r="U96" s="193"/>
      <c r="V96" s="193"/>
      <c r="W96" s="193"/>
      <c r="X96" s="193"/>
      <c r="Y96" s="193"/>
      <c r="Z96" s="193"/>
      <c r="AA96" s="128"/>
      <c r="AB96" s="169">
        <v>1</v>
      </c>
      <c r="AC96" s="128"/>
      <c r="AD96" s="132"/>
      <c r="AE96" s="138"/>
      <c r="AF96" s="178">
        <f>$J$96 +$K$96 +$L$96 +$M$96 +$N$96 +$O$96 +$Q$96 +$T$96 +$V$96 +$W$96 +$Y$96 +$AA$96 +$AB$96 +$AC$96 +$AD$96</f>
        <v>7</v>
      </c>
      <c r="AG96" s="180">
        <f>$P$96 +$R$96 +$S$96 +$U$96 +$X$96 +$Z$96</f>
        <v>2</v>
      </c>
      <c r="AH96" s="184">
        <f>SUM($AF$96+$AG$96)</f>
        <v>9</v>
      </c>
    </row>
    <row r="97" spans="1:30" ht="12.75" customHeight="1" x14ac:dyDescent="0.3">
      <c r="A97" s="15"/>
      <c r="B97" s="185" t="s">
        <v>105</v>
      </c>
      <c r="C97" s="186"/>
      <c r="D97" s="186"/>
      <c r="E97" s="153"/>
      <c r="F97" s="153"/>
      <c r="G97" s="153"/>
      <c r="H97" s="153"/>
      <c r="I97" s="194" t="s">
        <v>110</v>
      </c>
      <c r="J97" s="195"/>
      <c r="K97" s="195"/>
      <c r="L97" s="195"/>
      <c r="M97" s="195"/>
      <c r="N97" s="15"/>
      <c r="O97" s="185" t="s">
        <v>108</v>
      </c>
      <c r="P97" s="185"/>
      <c r="Q97" s="185"/>
      <c r="R97" s="153"/>
      <c r="S97" s="153"/>
      <c r="T97" s="153"/>
      <c r="U97" s="153"/>
      <c r="V97" s="194"/>
      <c r="W97" s="195"/>
      <c r="X97" s="195"/>
      <c r="Y97" s="195"/>
      <c r="Z97" s="195"/>
      <c r="AA97" s="15"/>
      <c r="AB97" s="15"/>
      <c r="AC97" s="15"/>
      <c r="AD97" s="15"/>
    </row>
    <row r="98" spans="1:30" ht="12.75" customHeight="1" x14ac:dyDescent="0.3">
      <c r="A98" s="15"/>
      <c r="B98" s="187"/>
      <c r="C98" s="187"/>
      <c r="D98" s="187"/>
      <c r="E98" s="96"/>
      <c r="F98" s="96"/>
      <c r="G98" s="96"/>
      <c r="H98" s="96"/>
      <c r="I98" s="197"/>
      <c r="J98" s="197"/>
      <c r="K98" s="197"/>
      <c r="L98" s="197"/>
      <c r="M98" s="197"/>
      <c r="N98" s="15"/>
      <c r="O98" s="189"/>
      <c r="P98" s="189"/>
      <c r="Q98" s="189"/>
      <c r="R98" s="96"/>
      <c r="S98" s="96"/>
      <c r="T98" s="96"/>
      <c r="U98" s="96"/>
      <c r="V98" s="197"/>
      <c r="W98" s="197"/>
      <c r="X98" s="197"/>
      <c r="Y98" s="197"/>
      <c r="Z98" s="197"/>
      <c r="AA98" s="15"/>
      <c r="AB98" s="15"/>
      <c r="AC98" s="15"/>
      <c r="AD98" s="15"/>
    </row>
    <row r="99" spans="1:30" ht="12.75" customHeight="1" x14ac:dyDescent="0.25">
      <c r="A99" s="15"/>
      <c r="B99" s="188"/>
      <c r="C99" s="188"/>
      <c r="D99" s="188"/>
      <c r="E99" s="15"/>
      <c r="F99" s="201" t="s">
        <v>111</v>
      </c>
      <c r="G99" s="200"/>
      <c r="H99" s="15"/>
      <c r="I99" s="15"/>
      <c r="J99" s="202" t="s">
        <v>112</v>
      </c>
      <c r="K99" s="15"/>
      <c r="L99" s="15"/>
      <c r="M99" s="15"/>
      <c r="N99" s="15"/>
      <c r="O99" s="188"/>
      <c r="P99" s="188"/>
      <c r="Q99" s="188"/>
      <c r="R99" s="15"/>
      <c r="S99" s="201" t="s">
        <v>111</v>
      </c>
      <c r="T99" s="200"/>
      <c r="U99" s="15"/>
      <c r="V99" s="15"/>
      <c r="W99" s="202" t="s">
        <v>112</v>
      </c>
      <c r="X99" s="15"/>
      <c r="Y99" s="15"/>
      <c r="Z99" s="15"/>
      <c r="AA99" s="15"/>
      <c r="AB99" s="15"/>
      <c r="AC99" s="15"/>
      <c r="AD99" s="15"/>
    </row>
    <row r="100" spans="1:30" ht="12.75" customHeight="1" x14ac:dyDescent="0.3">
      <c r="A100" s="15"/>
      <c r="B100" s="189" t="s">
        <v>106</v>
      </c>
      <c r="C100" s="187"/>
      <c r="D100" s="187"/>
      <c r="E100" s="95"/>
      <c r="F100" s="95"/>
      <c r="G100" s="95"/>
      <c r="H100" s="95"/>
      <c r="I100" s="203"/>
      <c r="J100" s="196"/>
      <c r="K100" s="196"/>
      <c r="L100" s="196"/>
      <c r="M100" s="196"/>
      <c r="N100" s="15"/>
      <c r="O100" s="189" t="s">
        <v>109</v>
      </c>
      <c r="P100" s="187"/>
      <c r="Q100" s="187"/>
      <c r="R100" s="95"/>
      <c r="S100" s="95"/>
      <c r="T100" s="95"/>
      <c r="U100" s="95"/>
      <c r="V100" s="203" t="s">
        <v>113</v>
      </c>
      <c r="W100" s="196"/>
      <c r="X100" s="196"/>
      <c r="Y100" s="196"/>
      <c r="Z100" s="196"/>
      <c r="AA100" s="15"/>
      <c r="AB100" s="15"/>
      <c r="AC100" s="15"/>
      <c r="AD100" s="15"/>
    </row>
    <row r="101" spans="1:30" ht="12.75" customHeight="1" x14ac:dyDescent="0.3">
      <c r="A101" s="15"/>
      <c r="B101" s="187"/>
      <c r="C101" s="187"/>
      <c r="D101" s="187"/>
      <c r="E101" s="96"/>
      <c r="F101" s="96"/>
      <c r="G101" s="96"/>
      <c r="H101" s="96"/>
      <c r="I101" s="197"/>
      <c r="J101" s="197"/>
      <c r="K101" s="197"/>
      <c r="L101" s="197"/>
      <c r="M101" s="197"/>
      <c r="N101" s="15"/>
      <c r="O101" s="187"/>
      <c r="P101" s="187"/>
      <c r="Q101" s="187"/>
      <c r="R101" s="96"/>
      <c r="S101" s="96"/>
      <c r="T101" s="96"/>
      <c r="U101" s="96"/>
      <c r="V101" s="197"/>
      <c r="W101" s="197"/>
      <c r="X101" s="197"/>
      <c r="Y101" s="197"/>
      <c r="Z101" s="197"/>
      <c r="AA101" s="15"/>
      <c r="AB101" s="15"/>
      <c r="AC101" s="15"/>
      <c r="AD101" s="15"/>
    </row>
    <row r="102" spans="1:30" ht="12.75" customHeight="1" x14ac:dyDescent="0.25">
      <c r="A102" s="15"/>
      <c r="B102" s="188"/>
      <c r="C102" s="188"/>
      <c r="D102" s="188"/>
      <c r="E102" s="15"/>
      <c r="F102" s="201" t="s">
        <v>111</v>
      </c>
      <c r="G102" s="200"/>
      <c r="H102" s="15"/>
      <c r="I102" s="15"/>
      <c r="J102" s="202" t="s">
        <v>112</v>
      </c>
      <c r="K102" s="15"/>
      <c r="L102" s="15"/>
      <c r="M102" s="15"/>
      <c r="N102" s="15"/>
      <c r="O102" s="188"/>
      <c r="P102" s="188"/>
      <c r="Q102" s="188"/>
      <c r="R102" s="15"/>
      <c r="S102" s="201" t="s">
        <v>111</v>
      </c>
      <c r="T102" s="200"/>
      <c r="U102" s="15"/>
      <c r="V102" s="15"/>
      <c r="W102" s="202" t="s">
        <v>112</v>
      </c>
      <c r="X102" s="15"/>
      <c r="Y102" s="15"/>
      <c r="Z102" s="15"/>
      <c r="AA102" s="15"/>
      <c r="AB102" s="15"/>
      <c r="AC102" s="15"/>
      <c r="AD102" s="15"/>
    </row>
    <row r="103" spans="1:30" ht="12.75" customHeight="1" x14ac:dyDescent="0.25">
      <c r="A103" s="15"/>
      <c r="B103" s="189" t="s">
        <v>107</v>
      </c>
      <c r="C103" s="187"/>
      <c r="D103" s="187"/>
      <c r="E103" s="95"/>
      <c r="F103" s="95"/>
      <c r="G103" s="95"/>
      <c r="H103" s="95"/>
      <c r="I103" s="203" t="s">
        <v>113</v>
      </c>
      <c r="J103" s="196"/>
      <c r="K103" s="196"/>
      <c r="L103" s="196"/>
      <c r="M103" s="196"/>
      <c r="N103" s="15"/>
      <c r="O103" s="188"/>
      <c r="P103" s="188"/>
      <c r="Q103" s="188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ht="12.75" customHeight="1" x14ac:dyDescent="0.3">
      <c r="A104" s="15"/>
      <c r="B104" s="187"/>
      <c r="C104" s="187"/>
      <c r="D104" s="187"/>
      <c r="E104" s="95"/>
      <c r="F104" s="95"/>
      <c r="G104" s="95"/>
      <c r="H104" s="95"/>
      <c r="I104" s="196"/>
      <c r="J104" s="196"/>
      <c r="K104" s="196"/>
      <c r="L104" s="196"/>
      <c r="M104" s="196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ht="12.75" customHeight="1" x14ac:dyDescent="0.3">
      <c r="A105" s="15"/>
      <c r="B105" s="187"/>
      <c r="C105" s="187"/>
      <c r="D105" s="187"/>
      <c r="E105" s="96"/>
      <c r="F105" s="96"/>
      <c r="G105" s="96"/>
      <c r="H105" s="96"/>
      <c r="I105" s="197"/>
      <c r="J105" s="197"/>
      <c r="K105" s="197"/>
      <c r="L105" s="197"/>
      <c r="M105" s="197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12.75" customHeight="1" x14ac:dyDescent="0.3">
      <c r="A106" s="15"/>
      <c r="B106" s="15"/>
      <c r="C106" s="15"/>
      <c r="D106" s="15"/>
      <c r="E106" s="15"/>
      <c r="F106" s="201" t="s">
        <v>111</v>
      </c>
      <c r="G106" s="200"/>
      <c r="H106" s="15"/>
      <c r="I106" s="15"/>
      <c r="J106" s="202" t="s">
        <v>112</v>
      </c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ht="12.75" customHeight="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ht="12.75" customHeight="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</sheetData>
  <mergeCells count="298">
    <mergeCell ref="F106:G106"/>
    <mergeCell ref="V100:Z101"/>
    <mergeCell ref="F102:G102"/>
    <mergeCell ref="S102:T102"/>
    <mergeCell ref="B103:D105"/>
    <mergeCell ref="E103:H105"/>
    <mergeCell ref="I103:M105"/>
    <mergeCell ref="O97:Q98"/>
    <mergeCell ref="R97:U98"/>
    <mergeCell ref="V97:Z98"/>
    <mergeCell ref="F99:G99"/>
    <mergeCell ref="S99:T99"/>
    <mergeCell ref="B100:D101"/>
    <mergeCell ref="E100:H101"/>
    <mergeCell ref="I100:M101"/>
    <mergeCell ref="O100:Q101"/>
    <mergeCell ref="R100:U101"/>
    <mergeCell ref="C14:E14"/>
    <mergeCell ref="F14:G14"/>
    <mergeCell ref="H14:I14"/>
    <mergeCell ref="J14:K14"/>
    <mergeCell ref="B97:D98"/>
    <mergeCell ref="E97:H98"/>
    <mergeCell ref="I97:M98"/>
    <mergeCell ref="R11:W11"/>
    <mergeCell ref="R12:W12"/>
    <mergeCell ref="C13:E13"/>
    <mergeCell ref="F13:G13"/>
    <mergeCell ref="H13:I13"/>
    <mergeCell ref="J13:K13"/>
    <mergeCell ref="O13:Q13"/>
    <mergeCell ref="R13:W13"/>
    <mergeCell ref="F10:G10"/>
    <mergeCell ref="H10:I10"/>
    <mergeCell ref="J10:K10"/>
    <mergeCell ref="N10:Q11"/>
    <mergeCell ref="C11:E12"/>
    <mergeCell ref="F11:G12"/>
    <mergeCell ref="H11:I12"/>
    <mergeCell ref="J11:K12"/>
    <mergeCell ref="AE7:AF8"/>
    <mergeCell ref="AG7:AH8"/>
    <mergeCell ref="C8:E9"/>
    <mergeCell ref="F8:G9"/>
    <mergeCell ref="H8:I9"/>
    <mergeCell ref="J8:K9"/>
    <mergeCell ref="N8:N9"/>
    <mergeCell ref="O8:T9"/>
    <mergeCell ref="AG9:AH10"/>
    <mergeCell ref="C10:E10"/>
    <mergeCell ref="AA4:AD4"/>
    <mergeCell ref="AA5:AD5"/>
    <mergeCell ref="AE5:AF5"/>
    <mergeCell ref="AG5:AH6"/>
    <mergeCell ref="C6:E7"/>
    <mergeCell ref="F6:G7"/>
    <mergeCell ref="H6:I7"/>
    <mergeCell ref="J6:K7"/>
    <mergeCell ref="N6:T7"/>
    <mergeCell ref="AA6:AD6"/>
    <mergeCell ref="B1:L2"/>
    <mergeCell ref="X1:AD1"/>
    <mergeCell ref="AG1:AH2"/>
    <mergeCell ref="Y2:AD2"/>
    <mergeCell ref="C3:L3"/>
    <mergeCell ref="AE3:AF4"/>
    <mergeCell ref="AG3:AH4"/>
    <mergeCell ref="B4:K5"/>
    <mergeCell ref="N4:S5"/>
    <mergeCell ref="T4:T5"/>
    <mergeCell ref="Y52:Y54"/>
    <mergeCell ref="Z52:Z54"/>
    <mergeCell ref="AA52:AA54"/>
    <mergeCell ref="AB52:AB54"/>
    <mergeCell ref="AC52:AC54"/>
    <mergeCell ref="AD52:AD54"/>
    <mergeCell ref="S52:S54"/>
    <mergeCell ref="T52:T54"/>
    <mergeCell ref="U52:U54"/>
    <mergeCell ref="V52:V54"/>
    <mergeCell ref="W52:W54"/>
    <mergeCell ref="X52:X54"/>
    <mergeCell ref="AD49:AD51"/>
    <mergeCell ref="J52:J54"/>
    <mergeCell ref="K52:K54"/>
    <mergeCell ref="L52:L54"/>
    <mergeCell ref="M52:M54"/>
    <mergeCell ref="N52:N54"/>
    <mergeCell ref="O52:O54"/>
    <mergeCell ref="P52:P54"/>
    <mergeCell ref="Q52:Q54"/>
    <mergeCell ref="R52:R54"/>
    <mergeCell ref="U49:V51"/>
    <mergeCell ref="W49:X51"/>
    <mergeCell ref="Y49:Z51"/>
    <mergeCell ref="AA49:AA51"/>
    <mergeCell ref="AB49:AB51"/>
    <mergeCell ref="AC49:AC51"/>
    <mergeCell ref="AF47:AH47"/>
    <mergeCell ref="J48:L48"/>
    <mergeCell ref="M48:N48"/>
    <mergeCell ref="O48:AA48"/>
    <mergeCell ref="AB48:AD48"/>
    <mergeCell ref="AF48:AF54"/>
    <mergeCell ref="AG48:AG54"/>
    <mergeCell ref="AH48:AH54"/>
    <mergeCell ref="J49:J51"/>
    <mergeCell ref="K49:K51"/>
    <mergeCell ref="AA20:AA22"/>
    <mergeCell ref="AB20:AB22"/>
    <mergeCell ref="AC20:AC22"/>
    <mergeCell ref="AD20:AD22"/>
    <mergeCell ref="C47:G54"/>
    <mergeCell ref="H47:I54"/>
    <mergeCell ref="J47:AD47"/>
    <mergeCell ref="L49:L51"/>
    <mergeCell ref="M49:M51"/>
    <mergeCell ref="N49:N51"/>
    <mergeCell ref="U20:U22"/>
    <mergeCell ref="V20:V22"/>
    <mergeCell ref="W20:W22"/>
    <mergeCell ref="X20:X22"/>
    <mergeCell ref="Y20:Y22"/>
    <mergeCell ref="Z20:Z22"/>
    <mergeCell ref="O20:O22"/>
    <mergeCell ref="P20:P22"/>
    <mergeCell ref="Q20:Q22"/>
    <mergeCell ref="R20:R22"/>
    <mergeCell ref="S20:S22"/>
    <mergeCell ref="T20:T22"/>
    <mergeCell ref="Y17:Z19"/>
    <mergeCell ref="AA17:AA19"/>
    <mergeCell ref="AB17:AB19"/>
    <mergeCell ref="AC17:AC19"/>
    <mergeCell ref="AD17:AD19"/>
    <mergeCell ref="J20:J22"/>
    <mergeCell ref="K20:K22"/>
    <mergeCell ref="L20:L22"/>
    <mergeCell ref="M20:M22"/>
    <mergeCell ref="N20:N22"/>
    <mergeCell ref="N17:N19"/>
    <mergeCell ref="O17:P19"/>
    <mergeCell ref="Q17:R19"/>
    <mergeCell ref="S17:T19"/>
    <mergeCell ref="U17:V19"/>
    <mergeCell ref="W17:X19"/>
    <mergeCell ref="AF15:AH15"/>
    <mergeCell ref="J16:L16"/>
    <mergeCell ref="M16:N16"/>
    <mergeCell ref="O16:AA16"/>
    <mergeCell ref="AB16:AD16"/>
    <mergeCell ref="AF16:AF22"/>
    <mergeCell ref="AG16:AG22"/>
    <mergeCell ref="AH16:AH22"/>
    <mergeCell ref="J17:J19"/>
    <mergeCell ref="K17:K19"/>
    <mergeCell ref="A95:A96"/>
    <mergeCell ref="B95:G96"/>
    <mergeCell ref="H95:I96"/>
    <mergeCell ref="AE95:AE96"/>
    <mergeCell ref="C15:G22"/>
    <mergeCell ref="H15:I22"/>
    <mergeCell ref="J15:AD15"/>
    <mergeCell ref="AE15:AE22"/>
    <mergeCell ref="L17:L19"/>
    <mergeCell ref="M17:M19"/>
    <mergeCell ref="A91:A92"/>
    <mergeCell ref="B91:G92"/>
    <mergeCell ref="H91:I92"/>
    <mergeCell ref="AE91:AE92"/>
    <mergeCell ref="A93:A94"/>
    <mergeCell ref="B93:G94"/>
    <mergeCell ref="H93:I94"/>
    <mergeCell ref="AE93:AE94"/>
    <mergeCell ref="A87:A88"/>
    <mergeCell ref="B87:G88"/>
    <mergeCell ref="H87:I88"/>
    <mergeCell ref="AE87:AE88"/>
    <mergeCell ref="A89:A90"/>
    <mergeCell ref="B89:G90"/>
    <mergeCell ref="H89:I90"/>
    <mergeCell ref="AE89:AE90"/>
    <mergeCell ref="A83:A84"/>
    <mergeCell ref="B83:G84"/>
    <mergeCell ref="H83:I84"/>
    <mergeCell ref="AE83:AE84"/>
    <mergeCell ref="A85:A86"/>
    <mergeCell ref="B85:G86"/>
    <mergeCell ref="H85:I86"/>
    <mergeCell ref="AE85:AE86"/>
    <mergeCell ref="A79:A80"/>
    <mergeCell ref="B79:G80"/>
    <mergeCell ref="H79:I80"/>
    <mergeCell ref="AE79:AE80"/>
    <mergeCell ref="A81:A82"/>
    <mergeCell ref="B81:G82"/>
    <mergeCell ref="H81:I82"/>
    <mergeCell ref="AE81:AE82"/>
    <mergeCell ref="A75:A76"/>
    <mergeCell ref="B75:G76"/>
    <mergeCell ref="H75:I76"/>
    <mergeCell ref="AE75:AE76"/>
    <mergeCell ref="A77:A78"/>
    <mergeCell ref="B77:G78"/>
    <mergeCell ref="H77:I78"/>
    <mergeCell ref="AE77:AE78"/>
    <mergeCell ref="A71:A72"/>
    <mergeCell ref="B71:G72"/>
    <mergeCell ref="H71:I72"/>
    <mergeCell ref="AE71:AE72"/>
    <mergeCell ref="A73:A74"/>
    <mergeCell ref="B73:G74"/>
    <mergeCell ref="H73:I74"/>
    <mergeCell ref="AE73:AE74"/>
    <mergeCell ref="A67:A68"/>
    <mergeCell ref="B67:G68"/>
    <mergeCell ref="H67:I68"/>
    <mergeCell ref="AE67:AE68"/>
    <mergeCell ref="A69:A70"/>
    <mergeCell ref="B69:G70"/>
    <mergeCell ref="H69:I70"/>
    <mergeCell ref="AE69:AE70"/>
    <mergeCell ref="A63:A64"/>
    <mergeCell ref="B63:G64"/>
    <mergeCell ref="H63:I64"/>
    <mergeCell ref="AE63:AE64"/>
    <mergeCell ref="A65:A66"/>
    <mergeCell ref="B65:G66"/>
    <mergeCell ref="H65:I66"/>
    <mergeCell ref="AE65:AE66"/>
    <mergeCell ref="A59:A60"/>
    <mergeCell ref="B59:G60"/>
    <mergeCell ref="H59:I60"/>
    <mergeCell ref="AE59:AE60"/>
    <mergeCell ref="A61:A62"/>
    <mergeCell ref="B61:G62"/>
    <mergeCell ref="H61:I62"/>
    <mergeCell ref="AE61:AE62"/>
    <mergeCell ref="C55:G55"/>
    <mergeCell ref="H55:I56"/>
    <mergeCell ref="AE55:AE56"/>
    <mergeCell ref="C56:G56"/>
    <mergeCell ref="A57:A58"/>
    <mergeCell ref="B57:G58"/>
    <mergeCell ref="H57:I58"/>
    <mergeCell ref="AE57:AE58"/>
    <mergeCell ref="A45:A46"/>
    <mergeCell ref="B45:G46"/>
    <mergeCell ref="H45:I46"/>
    <mergeCell ref="AE45:AE46"/>
    <mergeCell ref="AE47:AE54"/>
    <mergeCell ref="O49:P51"/>
    <mergeCell ref="Q49:R51"/>
    <mergeCell ref="S49:T51"/>
    <mergeCell ref="A41:A42"/>
    <mergeCell ref="B41:G42"/>
    <mergeCell ref="H41:I42"/>
    <mergeCell ref="AE41:AE42"/>
    <mergeCell ref="A43:A44"/>
    <mergeCell ref="B43:G44"/>
    <mergeCell ref="H43:I44"/>
    <mergeCell ref="AE43:AE44"/>
    <mergeCell ref="A37:A38"/>
    <mergeCell ref="B37:G38"/>
    <mergeCell ref="H37:I38"/>
    <mergeCell ref="AE37:AE38"/>
    <mergeCell ref="A39:A40"/>
    <mergeCell ref="B39:G40"/>
    <mergeCell ref="H39:I40"/>
    <mergeCell ref="AE39:AE40"/>
    <mergeCell ref="A33:A34"/>
    <mergeCell ref="B33:G34"/>
    <mergeCell ref="H33:I34"/>
    <mergeCell ref="AE33:AE34"/>
    <mergeCell ref="A35:A36"/>
    <mergeCell ref="B35:G36"/>
    <mergeCell ref="H35:I36"/>
    <mergeCell ref="AE35:AE36"/>
    <mergeCell ref="A29:A30"/>
    <mergeCell ref="B29:G30"/>
    <mergeCell ref="H29:I30"/>
    <mergeCell ref="AE29:AE30"/>
    <mergeCell ref="A31:A32"/>
    <mergeCell ref="B31:G32"/>
    <mergeCell ref="H31:I32"/>
    <mergeCell ref="AE31:AE32"/>
    <mergeCell ref="A25:A26"/>
    <mergeCell ref="B25:G26"/>
    <mergeCell ref="H25:I26"/>
    <mergeCell ref="AE25:AE26"/>
    <mergeCell ref="A27:A28"/>
    <mergeCell ref="B27:G28"/>
    <mergeCell ref="H27:I28"/>
    <mergeCell ref="AE27:AE28"/>
    <mergeCell ref="C23:G23"/>
    <mergeCell ref="H23:I24"/>
    <mergeCell ref="AE23:AE24"/>
    <mergeCell ref="C24:G24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7039-E907-46E8-B3B9-E3E5CEFC80A6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2025-06-23T08:23:25Z</cp:lastPrinted>
  <dcterms:created xsi:type="dcterms:W3CDTF">2012-11-12T11:23:52Z</dcterms:created>
  <dcterms:modified xsi:type="dcterms:W3CDTF">2025-06-23T08:23:45Z</dcterms:modified>
</cp:coreProperties>
</file>